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MARITZA\2025\ACTAS\"/>
    </mc:Choice>
  </mc:AlternateContent>
  <xr:revisionPtr revIDLastSave="0" documentId="8_{DF37CC7A-267A-474C-B243-16E078C412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POR PARTIDA" sheetId="1" r:id="rId1"/>
    <sheet name="DIF" sheetId="2" r:id="rId2"/>
    <sheet name="OBRAS PÚBLICAS" sheetId="3" r:id="rId3"/>
    <sheet name="PAPELERIA " sheetId="4" r:id="rId4"/>
    <sheet name="BIENES INFORMATICOS" sheetId="5" r:id="rId5"/>
    <sheet name="LIMPIEZA" sheetId="6" r:id="rId6"/>
    <sheet name="GASTOS DE OFICINA" sheetId="7" r:id="rId7"/>
    <sheet name="OFICIALIA MAYOR" sheetId="8" r:id="rId8"/>
    <sheet name="VESTUARIOS Y UNIFORMES" sheetId="9" r:id="rId9"/>
    <sheet name="REFACCIONES Y EQUIPO DE TRANSPO" sheetId="10" r:id="rId10"/>
    <sheet name="SERVICIOS" sheetId="11" r:id="rId11"/>
    <sheet name="MATERIALES Y HERRAMIENTAS" sheetId="12" r:id="rId12"/>
    <sheet name="BIENES MUEBLES" sheetId="13" r:id="rId13"/>
    <sheet name="MOVILIARIO DE OFICINA " sheetId="14" r:id="rId14"/>
    <sheet name="TURISMO" sheetId="15" r:id="rId15"/>
    <sheet name="RECURSOSO HUMANOS" sheetId="16" r:id="rId16"/>
    <sheet name="PROTECCIÓN CIVIL" sheetId="17" r:id="rId17"/>
    <sheet name="SERVICIOS MUNICIPALES" sheetId="18" r:id="rId18"/>
    <sheet name="INSTANCIA DE LA MUJER" sheetId="19" r:id="rId19"/>
    <sheet name="CONCILIACIACIÓN MUNICIPAL" sheetId="20" r:id="rId20"/>
    <sheet name="DESARROLLO AGROPECUARIO" sheetId="21" r:id="rId21"/>
  </sheets>
  <definedNames>
    <definedName name="_xlnm._FilterDatabase" localSheetId="4" hidden="1">'BIENES INFORMATICOS'!$A$2:$D$27</definedName>
    <definedName name="_xlnm._FilterDatabase" localSheetId="12" hidden="1">'BIENES MUEBLES'!$A$2:$D$25</definedName>
    <definedName name="_xlnm._FilterDatabase" localSheetId="5" hidden="1">LIMPIEZA!$A$2:$D$41</definedName>
    <definedName name="_xlnm._FilterDatabase" localSheetId="11" hidden="1">'MATERIALES Y HERRAMIENTAS'!$A$2:$D$49</definedName>
    <definedName name="_xlnm._FilterDatabase" localSheetId="13" hidden="1">'MOVILIARIO DE OFICINA '!$A$2:$D$26</definedName>
    <definedName name="_xlnm._FilterDatabase" localSheetId="3" hidden="1">'PAPELERIA '!$A$2:$D$231</definedName>
    <definedName name="_xlnm._FilterDatabase" localSheetId="9" hidden="1">'REFACCIONES Y EQUIPO DE TRANSPO'!$A$2:$D$67</definedName>
    <definedName name="_xlnm._FilterDatabase" localSheetId="10" hidden="1">SERVICIOS!$A$2:$D$29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5" roundtripDataChecksum="g7MyBnXzgLcxmG+xqeGrzrtF1aDMVpZWcwCleudE93k="/>
    </ext>
  </extLst>
</workbook>
</file>

<file path=xl/calcChain.xml><?xml version="1.0" encoding="utf-8"?>
<calcChain xmlns="http://schemas.openxmlformats.org/spreadsheetml/2006/main">
  <c r="B10" i="21" l="1"/>
  <c r="C6" i="20"/>
  <c r="C9" i="19"/>
  <c r="C33" i="18"/>
  <c r="G17" i="18"/>
  <c r="G10" i="18"/>
  <c r="C26" i="14"/>
  <c r="F26" i="14" s="1"/>
  <c r="C25" i="14"/>
  <c r="F25" i="14" s="1"/>
  <c r="C24" i="14"/>
  <c r="F24" i="14" s="1"/>
  <c r="C23" i="14"/>
  <c r="F23" i="14" s="1"/>
  <c r="C22" i="14"/>
  <c r="F22" i="14" s="1"/>
  <c r="C21" i="14"/>
  <c r="F21" i="14" s="1"/>
  <c r="C20" i="14"/>
  <c r="F20" i="14" s="1"/>
  <c r="C19" i="14"/>
  <c r="F19" i="14" s="1"/>
  <c r="C18" i="14"/>
  <c r="F18" i="14" s="1"/>
  <c r="C17" i="14"/>
  <c r="F17" i="14" s="1"/>
  <c r="C16" i="14"/>
  <c r="F16" i="14" s="1"/>
  <c r="C15" i="14"/>
  <c r="F15" i="14" s="1"/>
  <c r="C14" i="14"/>
  <c r="F14" i="14" s="1"/>
  <c r="C13" i="14"/>
  <c r="F13" i="14" s="1"/>
  <c r="C12" i="14"/>
  <c r="F12" i="14" s="1"/>
  <c r="C11" i="14"/>
  <c r="F11" i="14" s="1"/>
  <c r="C10" i="14"/>
  <c r="F10" i="14" s="1"/>
  <c r="C9" i="14"/>
  <c r="F9" i="14" s="1"/>
  <c r="C8" i="14"/>
  <c r="F8" i="14" s="1"/>
  <c r="C7" i="14"/>
  <c r="F7" i="14" s="1"/>
  <c r="C6" i="14"/>
  <c r="F6" i="14" s="1"/>
  <c r="C5" i="14"/>
  <c r="F5" i="14" s="1"/>
  <c r="C4" i="14"/>
  <c r="F4" i="14" s="1"/>
  <c r="C3" i="14"/>
  <c r="F3" i="14" s="1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49" i="12"/>
  <c r="F49" i="12" s="1"/>
  <c r="C48" i="12"/>
  <c r="F48" i="12" s="1"/>
  <c r="C47" i="12"/>
  <c r="F47" i="12" s="1"/>
  <c r="C46" i="12"/>
  <c r="F46" i="12" s="1"/>
  <c r="C45" i="12"/>
  <c r="F45" i="12" s="1"/>
  <c r="C44" i="12"/>
  <c r="F44" i="12" s="1"/>
  <c r="C43" i="12"/>
  <c r="F43" i="12" s="1"/>
  <c r="C42" i="12"/>
  <c r="F42" i="12" s="1"/>
  <c r="C41" i="12"/>
  <c r="F41" i="12" s="1"/>
  <c r="C40" i="12"/>
  <c r="F40" i="12" s="1"/>
  <c r="C39" i="12"/>
  <c r="F39" i="12" s="1"/>
  <c r="C38" i="12"/>
  <c r="F38" i="12" s="1"/>
  <c r="C37" i="12"/>
  <c r="F37" i="12" s="1"/>
  <c r="C36" i="12"/>
  <c r="F36" i="12" s="1"/>
  <c r="C35" i="12"/>
  <c r="F35" i="12" s="1"/>
  <c r="C34" i="12"/>
  <c r="F34" i="12" s="1"/>
  <c r="C33" i="12"/>
  <c r="F33" i="12" s="1"/>
  <c r="C32" i="12"/>
  <c r="F32" i="12" s="1"/>
  <c r="C31" i="12"/>
  <c r="F31" i="12" s="1"/>
  <c r="C30" i="12"/>
  <c r="F30" i="12" s="1"/>
  <c r="C29" i="12"/>
  <c r="F29" i="12" s="1"/>
  <c r="C28" i="12"/>
  <c r="F28" i="12" s="1"/>
  <c r="C27" i="12"/>
  <c r="F27" i="12" s="1"/>
  <c r="C26" i="12"/>
  <c r="F26" i="12" s="1"/>
  <c r="C25" i="12"/>
  <c r="F25" i="12" s="1"/>
  <c r="C24" i="12"/>
  <c r="F24" i="12" s="1"/>
  <c r="C23" i="12"/>
  <c r="F23" i="12" s="1"/>
  <c r="C22" i="12"/>
  <c r="F22" i="12" s="1"/>
  <c r="C21" i="12"/>
  <c r="F21" i="12" s="1"/>
  <c r="C20" i="12"/>
  <c r="F20" i="12" s="1"/>
  <c r="C19" i="12"/>
  <c r="F19" i="12" s="1"/>
  <c r="C18" i="12"/>
  <c r="F18" i="12" s="1"/>
  <c r="C17" i="12"/>
  <c r="F17" i="12" s="1"/>
  <c r="C16" i="12"/>
  <c r="F16" i="12" s="1"/>
  <c r="C15" i="12"/>
  <c r="F15" i="12" s="1"/>
  <c r="C14" i="12"/>
  <c r="F14" i="12" s="1"/>
  <c r="C13" i="12"/>
  <c r="F13" i="12" s="1"/>
  <c r="C12" i="12"/>
  <c r="F12" i="12" s="1"/>
  <c r="C11" i="12"/>
  <c r="F11" i="12" s="1"/>
  <c r="C10" i="12"/>
  <c r="F10" i="12" s="1"/>
  <c r="C9" i="12"/>
  <c r="F9" i="12" s="1"/>
  <c r="C8" i="12"/>
  <c r="F8" i="12" s="1"/>
  <c r="C7" i="12"/>
  <c r="F7" i="12" s="1"/>
  <c r="C6" i="12"/>
  <c r="F6" i="12" s="1"/>
  <c r="C5" i="12"/>
  <c r="F5" i="12" s="1"/>
  <c r="C4" i="12"/>
  <c r="F4" i="12" s="1"/>
  <c r="C3" i="12"/>
  <c r="F3" i="12" s="1"/>
  <c r="F50" i="12" s="1"/>
  <c r="F29" i="11"/>
  <c r="C29" i="11"/>
  <c r="F28" i="11"/>
  <c r="C28" i="11"/>
  <c r="F27" i="11"/>
  <c r="C27" i="11"/>
  <c r="F26" i="11"/>
  <c r="C26" i="11"/>
  <c r="F25" i="11"/>
  <c r="C25" i="11"/>
  <c r="F24" i="11"/>
  <c r="C24" i="11"/>
  <c r="F23" i="11"/>
  <c r="C23" i="11"/>
  <c r="F22" i="11"/>
  <c r="C22" i="11"/>
  <c r="F21" i="11"/>
  <c r="C21" i="11"/>
  <c r="F20" i="11"/>
  <c r="C20" i="11"/>
  <c r="F19" i="11"/>
  <c r="C19" i="11"/>
  <c r="F18" i="11"/>
  <c r="C18" i="11"/>
  <c r="F17" i="11"/>
  <c r="C17" i="11"/>
  <c r="F16" i="11"/>
  <c r="C16" i="11"/>
  <c r="F15" i="11"/>
  <c r="C15" i="11"/>
  <c r="F14" i="11"/>
  <c r="C14" i="11"/>
  <c r="F13" i="11"/>
  <c r="C13" i="11"/>
  <c r="F12" i="11"/>
  <c r="C12" i="11"/>
  <c r="F11" i="11"/>
  <c r="C11" i="11"/>
  <c r="F10" i="11"/>
  <c r="C10" i="11"/>
  <c r="F9" i="11"/>
  <c r="C9" i="11"/>
  <c r="F8" i="11"/>
  <c r="C8" i="11"/>
  <c r="F7" i="11"/>
  <c r="C7" i="11"/>
  <c r="F6" i="11"/>
  <c r="C6" i="11"/>
  <c r="F5" i="11"/>
  <c r="C5" i="11"/>
  <c r="F4" i="11"/>
  <c r="C4" i="11"/>
  <c r="F3" i="11"/>
  <c r="F30" i="11" s="1"/>
  <c r="C3" i="11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F9" i="10"/>
  <c r="C9" i="10"/>
  <c r="F8" i="10"/>
  <c r="C8" i="10"/>
  <c r="F7" i="10"/>
  <c r="C7" i="10"/>
  <c r="C5" i="10"/>
  <c r="F5" i="10" s="1"/>
  <c r="C4" i="10"/>
  <c r="F4" i="10" s="1"/>
  <c r="C3" i="10"/>
  <c r="F3" i="10" s="1"/>
  <c r="F38" i="7"/>
  <c r="C38" i="7"/>
  <c r="F37" i="7"/>
  <c r="C37" i="7"/>
  <c r="F36" i="7"/>
  <c r="C36" i="7"/>
  <c r="F35" i="7"/>
  <c r="C35" i="7"/>
  <c r="F34" i="7"/>
  <c r="C34" i="7"/>
  <c r="F33" i="7"/>
  <c r="C33" i="7"/>
  <c r="F32" i="7"/>
  <c r="C32" i="7"/>
  <c r="F31" i="7"/>
  <c r="C31" i="7"/>
  <c r="F30" i="7"/>
  <c r="C30" i="7"/>
  <c r="F29" i="7"/>
  <c r="C29" i="7"/>
  <c r="F28" i="7"/>
  <c r="C28" i="7"/>
  <c r="F27" i="7"/>
  <c r="C27" i="7"/>
  <c r="F26" i="7"/>
  <c r="C26" i="7"/>
  <c r="F25" i="7"/>
  <c r="C25" i="7"/>
  <c r="F24" i="7"/>
  <c r="C24" i="7"/>
  <c r="F23" i="7"/>
  <c r="C23" i="7"/>
  <c r="F22" i="7"/>
  <c r="C22" i="7"/>
  <c r="F21" i="7"/>
  <c r="C21" i="7"/>
  <c r="F20" i="7"/>
  <c r="C20" i="7"/>
  <c r="F19" i="7"/>
  <c r="C19" i="7"/>
  <c r="F18" i="7"/>
  <c r="C18" i="7"/>
  <c r="F17" i="7"/>
  <c r="C17" i="7"/>
  <c r="F16" i="7"/>
  <c r="C15" i="7"/>
  <c r="F15" i="7" s="1"/>
  <c r="C14" i="7"/>
  <c r="F14" i="7" s="1"/>
  <c r="C13" i="7"/>
  <c r="F13" i="7" s="1"/>
  <c r="C12" i="7"/>
  <c r="F12" i="7" s="1"/>
  <c r="C11" i="7"/>
  <c r="F11" i="7" s="1"/>
  <c r="C10" i="7"/>
  <c r="F10" i="7" s="1"/>
  <c r="C9" i="7"/>
  <c r="F9" i="7" s="1"/>
  <c r="C8" i="7"/>
  <c r="F8" i="7" s="1"/>
  <c r="C7" i="7"/>
  <c r="F7" i="7" s="1"/>
  <c r="C6" i="7"/>
  <c r="F6" i="7" s="1"/>
  <c r="C5" i="7"/>
  <c r="F5" i="7" s="1"/>
  <c r="C4" i="7"/>
  <c r="F4" i="7" s="1"/>
  <c r="C3" i="7"/>
  <c r="F3" i="7" s="1"/>
  <c r="F41" i="6"/>
  <c r="C41" i="6"/>
  <c r="F40" i="6"/>
  <c r="C40" i="6"/>
  <c r="F39" i="6"/>
  <c r="C39" i="6"/>
  <c r="F38" i="6"/>
  <c r="C38" i="6"/>
  <c r="F37" i="6"/>
  <c r="C37" i="6"/>
  <c r="F36" i="6"/>
  <c r="C36" i="6"/>
  <c r="F35" i="6"/>
  <c r="C35" i="6"/>
  <c r="F34" i="6"/>
  <c r="C34" i="6"/>
  <c r="F33" i="6"/>
  <c r="C33" i="6"/>
  <c r="F32" i="6"/>
  <c r="C32" i="6"/>
  <c r="F31" i="6"/>
  <c r="C31" i="6"/>
  <c r="F30" i="6"/>
  <c r="C30" i="6"/>
  <c r="F29" i="6"/>
  <c r="C29" i="6"/>
  <c r="F28" i="6"/>
  <c r="C28" i="6"/>
  <c r="F27" i="6"/>
  <c r="C27" i="6"/>
  <c r="F26" i="6"/>
  <c r="C26" i="6"/>
  <c r="F25" i="6"/>
  <c r="C25" i="6"/>
  <c r="F24" i="6"/>
  <c r="C24" i="6"/>
  <c r="F23" i="6"/>
  <c r="C23" i="6"/>
  <c r="F22" i="6"/>
  <c r="C22" i="6"/>
  <c r="F21" i="6"/>
  <c r="C21" i="6"/>
  <c r="F20" i="6"/>
  <c r="C20" i="6"/>
  <c r="F19" i="6"/>
  <c r="C19" i="6"/>
  <c r="F18" i="6"/>
  <c r="C18" i="6"/>
  <c r="F17" i="6"/>
  <c r="C17" i="6"/>
  <c r="F16" i="6"/>
  <c r="C16" i="6"/>
  <c r="F15" i="6"/>
  <c r="C15" i="6"/>
  <c r="F14" i="6"/>
  <c r="C14" i="6"/>
  <c r="F13" i="6"/>
  <c r="C13" i="6"/>
  <c r="F12" i="6"/>
  <c r="C12" i="6"/>
  <c r="F11" i="6"/>
  <c r="C11" i="6"/>
  <c r="F10" i="6"/>
  <c r="C10" i="6"/>
  <c r="F9" i="6"/>
  <c r="C9" i="6"/>
  <c r="F8" i="6"/>
  <c r="C8" i="6"/>
  <c r="F7" i="6"/>
  <c r="C7" i="6"/>
  <c r="F6" i="6"/>
  <c r="C6" i="6"/>
  <c r="F5" i="6"/>
  <c r="C5" i="6"/>
  <c r="F4" i="6"/>
  <c r="C4" i="6"/>
  <c r="F3" i="6"/>
  <c r="F44" i="6" s="1"/>
  <c r="C3" i="6"/>
  <c r="C27" i="5"/>
  <c r="F27" i="5" s="1"/>
  <c r="C26" i="5"/>
  <c r="F26" i="5" s="1"/>
  <c r="C25" i="5"/>
  <c r="F25" i="5" s="1"/>
  <c r="C24" i="5"/>
  <c r="F24" i="5" s="1"/>
  <c r="C23" i="5"/>
  <c r="F23" i="5" s="1"/>
  <c r="C22" i="5"/>
  <c r="F22" i="5" s="1"/>
  <c r="C21" i="5"/>
  <c r="F21" i="5" s="1"/>
  <c r="C20" i="5"/>
  <c r="F20" i="5" s="1"/>
  <c r="C19" i="5"/>
  <c r="F19" i="5" s="1"/>
  <c r="C18" i="5"/>
  <c r="F18" i="5" s="1"/>
  <c r="C17" i="5"/>
  <c r="F17" i="5" s="1"/>
  <c r="C16" i="5"/>
  <c r="F16" i="5" s="1"/>
  <c r="C15" i="5"/>
  <c r="F15" i="5" s="1"/>
  <c r="C14" i="5"/>
  <c r="F14" i="5" s="1"/>
  <c r="C13" i="5"/>
  <c r="F13" i="5" s="1"/>
  <c r="C12" i="5"/>
  <c r="F12" i="5" s="1"/>
  <c r="C11" i="5"/>
  <c r="F11" i="5" s="1"/>
  <c r="C10" i="5"/>
  <c r="F10" i="5" s="1"/>
  <c r="C9" i="5"/>
  <c r="F9" i="5" s="1"/>
  <c r="C8" i="5"/>
  <c r="F8" i="5" s="1"/>
  <c r="C7" i="5"/>
  <c r="F7" i="5" s="1"/>
  <c r="C6" i="5"/>
  <c r="F6" i="5" s="1"/>
  <c r="C5" i="5"/>
  <c r="F5" i="5" s="1"/>
  <c r="C4" i="5"/>
  <c r="F4" i="5" s="1"/>
  <c r="C3" i="5"/>
  <c r="F3" i="5" s="1"/>
  <c r="F242" i="4"/>
  <c r="C242" i="4"/>
  <c r="F241" i="4"/>
  <c r="C241" i="4"/>
  <c r="F240" i="4"/>
  <c r="C240" i="4"/>
  <c r="F239" i="4"/>
  <c r="C239" i="4"/>
  <c r="F238" i="4"/>
  <c r="C238" i="4"/>
  <c r="F237" i="4"/>
  <c r="C237" i="4"/>
  <c r="F236" i="4"/>
  <c r="C236" i="4"/>
  <c r="F235" i="4"/>
  <c r="C235" i="4"/>
  <c r="F234" i="4"/>
  <c r="C234" i="4"/>
  <c r="F233" i="4"/>
  <c r="C233" i="4"/>
  <c r="F232" i="4"/>
  <c r="C232" i="4"/>
  <c r="F231" i="4"/>
  <c r="C231" i="4"/>
  <c r="F230" i="4"/>
  <c r="C230" i="4"/>
  <c r="F229" i="4"/>
  <c r="C229" i="4"/>
  <c r="F228" i="4"/>
  <c r="C228" i="4"/>
  <c r="F227" i="4"/>
  <c r="C227" i="4"/>
  <c r="F226" i="4"/>
  <c r="C226" i="4"/>
  <c r="F225" i="4"/>
  <c r="C225" i="4"/>
  <c r="F224" i="4"/>
  <c r="C224" i="4"/>
  <c r="F223" i="4"/>
  <c r="C223" i="4"/>
  <c r="F222" i="4"/>
  <c r="C222" i="4"/>
  <c r="F221" i="4"/>
  <c r="C221" i="4"/>
  <c r="F220" i="4"/>
  <c r="C220" i="4"/>
  <c r="F219" i="4"/>
  <c r="C219" i="4"/>
  <c r="F218" i="4"/>
  <c r="C218" i="4"/>
  <c r="F217" i="4"/>
  <c r="C217" i="4"/>
  <c r="F216" i="4"/>
  <c r="C216" i="4"/>
  <c r="F215" i="4"/>
  <c r="C215" i="4"/>
  <c r="F214" i="4"/>
  <c r="C214" i="4"/>
  <c r="F213" i="4"/>
  <c r="C213" i="4"/>
  <c r="F212" i="4"/>
  <c r="C212" i="4"/>
  <c r="F211" i="4"/>
  <c r="C211" i="4"/>
  <c r="F210" i="4"/>
  <c r="C210" i="4"/>
  <c r="F209" i="4"/>
  <c r="C209" i="4"/>
  <c r="F208" i="4"/>
  <c r="C208" i="4"/>
  <c r="F207" i="4"/>
  <c r="C207" i="4"/>
  <c r="F206" i="4"/>
  <c r="C206" i="4"/>
  <c r="F205" i="4"/>
  <c r="C205" i="4"/>
  <c r="F204" i="4"/>
  <c r="C204" i="4"/>
  <c r="F203" i="4"/>
  <c r="C203" i="4"/>
  <c r="F202" i="4"/>
  <c r="C202" i="4"/>
  <c r="F201" i="4"/>
  <c r="C201" i="4"/>
  <c r="F200" i="4"/>
  <c r="C200" i="4"/>
  <c r="F199" i="4"/>
  <c r="C199" i="4"/>
  <c r="F198" i="4"/>
  <c r="C198" i="4"/>
  <c r="F197" i="4"/>
  <c r="C197" i="4"/>
  <c r="F196" i="4"/>
  <c r="C196" i="4"/>
  <c r="F195" i="4"/>
  <c r="C195" i="4"/>
  <c r="F194" i="4"/>
  <c r="C194" i="4"/>
  <c r="F193" i="4"/>
  <c r="C193" i="4"/>
  <c r="F192" i="4"/>
  <c r="C192" i="4"/>
  <c r="F191" i="4"/>
  <c r="C191" i="4"/>
  <c r="F190" i="4"/>
  <c r="C190" i="4"/>
  <c r="F189" i="4"/>
  <c r="C189" i="4"/>
  <c r="F188" i="4"/>
  <c r="C188" i="4"/>
  <c r="F187" i="4"/>
  <c r="C187" i="4"/>
  <c r="F186" i="4"/>
  <c r="C186" i="4"/>
  <c r="F185" i="4"/>
  <c r="C185" i="4"/>
  <c r="F184" i="4"/>
  <c r="C184" i="4"/>
  <c r="F183" i="4"/>
  <c r="C183" i="4"/>
  <c r="F182" i="4"/>
  <c r="C182" i="4"/>
  <c r="F181" i="4"/>
  <c r="C181" i="4"/>
  <c r="F180" i="4"/>
  <c r="C180" i="4"/>
  <c r="F179" i="4"/>
  <c r="C179" i="4"/>
  <c r="F178" i="4"/>
  <c r="C178" i="4"/>
  <c r="F177" i="4"/>
  <c r="C177" i="4"/>
  <c r="F176" i="4"/>
  <c r="C176" i="4"/>
  <c r="F175" i="4"/>
  <c r="C175" i="4"/>
  <c r="F174" i="4"/>
  <c r="C174" i="4"/>
  <c r="F173" i="4"/>
  <c r="C173" i="4"/>
  <c r="F172" i="4"/>
  <c r="C172" i="4"/>
  <c r="F171" i="4"/>
  <c r="C171" i="4"/>
  <c r="F170" i="4"/>
  <c r="C170" i="4"/>
  <c r="F169" i="4"/>
  <c r="C169" i="4"/>
  <c r="F168" i="4"/>
  <c r="C168" i="4"/>
  <c r="F167" i="4"/>
  <c r="C167" i="4"/>
  <c r="F166" i="4"/>
  <c r="C166" i="4"/>
  <c r="F165" i="4"/>
  <c r="C165" i="4"/>
  <c r="F164" i="4"/>
  <c r="C164" i="4"/>
  <c r="F163" i="4"/>
  <c r="C163" i="4"/>
  <c r="F162" i="4"/>
  <c r="C162" i="4"/>
  <c r="F161" i="4"/>
  <c r="C161" i="4"/>
  <c r="F160" i="4"/>
  <c r="C160" i="4"/>
  <c r="F159" i="4"/>
  <c r="C159" i="4"/>
  <c r="F158" i="4"/>
  <c r="C158" i="4"/>
  <c r="F157" i="4"/>
  <c r="C157" i="4"/>
  <c r="F156" i="4"/>
  <c r="C156" i="4"/>
  <c r="F155" i="4"/>
  <c r="C155" i="4"/>
  <c r="F154" i="4"/>
  <c r="C154" i="4"/>
  <c r="F153" i="4"/>
  <c r="C153" i="4"/>
  <c r="F152" i="4"/>
  <c r="C152" i="4"/>
  <c r="F151" i="4"/>
  <c r="C151" i="4"/>
  <c r="F150" i="4"/>
  <c r="C150" i="4"/>
  <c r="F149" i="4"/>
  <c r="C149" i="4"/>
  <c r="F148" i="4"/>
  <c r="C148" i="4"/>
  <c r="F147" i="4"/>
  <c r="C147" i="4"/>
  <c r="F146" i="4"/>
  <c r="C146" i="4"/>
  <c r="F145" i="4"/>
  <c r="C145" i="4"/>
  <c r="F144" i="4"/>
  <c r="C144" i="4"/>
  <c r="F143" i="4"/>
  <c r="C143" i="4"/>
  <c r="F142" i="4"/>
  <c r="C142" i="4"/>
  <c r="F141" i="4"/>
  <c r="C141" i="4"/>
  <c r="F140" i="4"/>
  <c r="C140" i="4"/>
  <c r="F139" i="4"/>
  <c r="C139" i="4"/>
  <c r="F138" i="4"/>
  <c r="C138" i="4"/>
  <c r="F137" i="4"/>
  <c r="C137" i="4"/>
  <c r="F136" i="4"/>
  <c r="C136" i="4"/>
  <c r="F135" i="4"/>
  <c r="C135" i="4"/>
  <c r="F134" i="4"/>
  <c r="C134" i="4"/>
  <c r="F133" i="4"/>
  <c r="C133" i="4"/>
  <c r="F132" i="4"/>
  <c r="C132" i="4"/>
  <c r="F131" i="4"/>
  <c r="C131" i="4"/>
  <c r="F130" i="4"/>
  <c r="C130" i="4"/>
  <c r="F129" i="4"/>
  <c r="C129" i="4"/>
  <c r="F128" i="4"/>
  <c r="C128" i="4"/>
  <c r="F127" i="4"/>
  <c r="C127" i="4"/>
  <c r="F126" i="4"/>
  <c r="C126" i="4"/>
  <c r="F125" i="4"/>
  <c r="C125" i="4"/>
  <c r="F124" i="4"/>
  <c r="C124" i="4"/>
  <c r="F123" i="4"/>
  <c r="C123" i="4"/>
  <c r="F122" i="4"/>
  <c r="C122" i="4"/>
  <c r="F121" i="4"/>
  <c r="C121" i="4"/>
  <c r="F120" i="4"/>
  <c r="C120" i="4"/>
  <c r="F119" i="4"/>
  <c r="C119" i="4"/>
  <c r="F118" i="4"/>
  <c r="C118" i="4"/>
  <c r="F117" i="4"/>
  <c r="C117" i="4"/>
  <c r="F116" i="4"/>
  <c r="C116" i="4"/>
  <c r="F115" i="4"/>
  <c r="C115" i="4"/>
  <c r="F114" i="4"/>
  <c r="C114" i="4"/>
  <c r="F113" i="4"/>
  <c r="C113" i="4"/>
  <c r="F112" i="4"/>
  <c r="C112" i="4"/>
  <c r="F111" i="4"/>
  <c r="C111" i="4"/>
  <c r="F110" i="4"/>
  <c r="C110" i="4"/>
  <c r="F109" i="4"/>
  <c r="C109" i="4"/>
  <c r="F108" i="4"/>
  <c r="C108" i="4"/>
  <c r="F107" i="4"/>
  <c r="C107" i="4"/>
  <c r="F106" i="4"/>
  <c r="C106" i="4"/>
  <c r="F105" i="4"/>
  <c r="C105" i="4"/>
  <c r="F104" i="4"/>
  <c r="C104" i="4"/>
  <c r="F103" i="4"/>
  <c r="C103" i="4"/>
  <c r="F102" i="4"/>
  <c r="C102" i="4"/>
  <c r="F101" i="4"/>
  <c r="C101" i="4"/>
  <c r="F100" i="4"/>
  <c r="C100" i="4"/>
  <c r="F99" i="4"/>
  <c r="C99" i="4"/>
  <c r="F98" i="4"/>
  <c r="C98" i="4"/>
  <c r="F97" i="4"/>
  <c r="C97" i="4"/>
  <c r="F96" i="4"/>
  <c r="C96" i="4"/>
  <c r="F95" i="4"/>
  <c r="C95" i="4"/>
  <c r="F94" i="4"/>
  <c r="C94" i="4"/>
  <c r="F93" i="4"/>
  <c r="C93" i="4"/>
  <c r="F92" i="4"/>
  <c r="C92" i="4"/>
  <c r="F91" i="4"/>
  <c r="C91" i="4"/>
  <c r="F90" i="4"/>
  <c r="C90" i="4"/>
  <c r="F89" i="4"/>
  <c r="C89" i="4"/>
  <c r="F88" i="4"/>
  <c r="C88" i="4"/>
  <c r="F87" i="4"/>
  <c r="C87" i="4"/>
  <c r="F86" i="4"/>
  <c r="C86" i="4"/>
  <c r="F85" i="4"/>
  <c r="C85" i="4"/>
  <c r="F84" i="4"/>
  <c r="C84" i="4"/>
  <c r="F83" i="4"/>
  <c r="C83" i="4"/>
  <c r="F82" i="4"/>
  <c r="C82" i="4"/>
  <c r="F81" i="4"/>
  <c r="C81" i="4"/>
  <c r="F80" i="4"/>
  <c r="C80" i="4"/>
  <c r="F79" i="4"/>
  <c r="C79" i="4"/>
  <c r="F78" i="4"/>
  <c r="C78" i="4"/>
  <c r="F77" i="4"/>
  <c r="C77" i="4"/>
  <c r="F76" i="4"/>
  <c r="C76" i="4"/>
  <c r="F75" i="4"/>
  <c r="C75" i="4"/>
  <c r="F74" i="4"/>
  <c r="C74" i="4"/>
  <c r="F73" i="4"/>
  <c r="C73" i="4"/>
  <c r="F72" i="4"/>
  <c r="C72" i="4"/>
  <c r="F71" i="4"/>
  <c r="C71" i="4"/>
  <c r="F70" i="4"/>
  <c r="C70" i="4"/>
  <c r="F69" i="4"/>
  <c r="C69" i="4"/>
  <c r="F68" i="4"/>
  <c r="C68" i="4"/>
  <c r="F67" i="4"/>
  <c r="C67" i="4"/>
  <c r="F66" i="4"/>
  <c r="C66" i="4"/>
  <c r="F65" i="4"/>
  <c r="C65" i="4"/>
  <c r="F64" i="4"/>
  <c r="C64" i="4"/>
  <c r="F63" i="4"/>
  <c r="C63" i="4"/>
  <c r="F62" i="4"/>
  <c r="C62" i="4"/>
  <c r="F61" i="4"/>
  <c r="C61" i="4"/>
  <c r="F60" i="4"/>
  <c r="C60" i="4"/>
  <c r="F59" i="4"/>
  <c r="C59" i="4"/>
  <c r="F58" i="4"/>
  <c r="C58" i="4"/>
  <c r="F57" i="4"/>
  <c r="C57" i="4"/>
  <c r="F56" i="4"/>
  <c r="C56" i="4"/>
  <c r="F55" i="4"/>
  <c r="C55" i="4"/>
  <c r="F54" i="4"/>
  <c r="C54" i="4"/>
  <c r="F53" i="4"/>
  <c r="C53" i="4"/>
  <c r="F52" i="4"/>
  <c r="C52" i="4"/>
  <c r="F51" i="4"/>
  <c r="C51" i="4"/>
  <c r="F50" i="4"/>
  <c r="C50" i="4"/>
  <c r="F49" i="4"/>
  <c r="C49" i="4"/>
  <c r="F48" i="4"/>
  <c r="C48" i="4"/>
  <c r="F47" i="4"/>
  <c r="C47" i="4"/>
  <c r="F46" i="4"/>
  <c r="C46" i="4"/>
  <c r="F45" i="4"/>
  <c r="C45" i="4"/>
  <c r="F44" i="4"/>
  <c r="C44" i="4"/>
  <c r="F43" i="4"/>
  <c r="C43" i="4"/>
  <c r="F42" i="4"/>
  <c r="C42" i="4"/>
  <c r="F41" i="4"/>
  <c r="C41" i="4"/>
  <c r="F40" i="4"/>
  <c r="C40" i="4"/>
  <c r="F39" i="4"/>
  <c r="C39" i="4"/>
  <c r="F38" i="4"/>
  <c r="C38" i="4"/>
  <c r="F37" i="4"/>
  <c r="C37" i="4"/>
  <c r="F36" i="4"/>
  <c r="C36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27" i="4"/>
  <c r="F26" i="4"/>
  <c r="C26" i="4"/>
  <c r="F25" i="4"/>
  <c r="C25" i="4"/>
  <c r="F24" i="4"/>
  <c r="C24" i="4"/>
  <c r="F23" i="4"/>
  <c r="C23" i="4"/>
  <c r="F22" i="4"/>
  <c r="C22" i="4"/>
  <c r="F21" i="4"/>
  <c r="C21" i="4"/>
  <c r="F20" i="4"/>
  <c r="C20" i="4"/>
  <c r="F19" i="4"/>
  <c r="C19" i="4"/>
  <c r="F18" i="4"/>
  <c r="C18" i="4"/>
  <c r="F17" i="4"/>
  <c r="C17" i="4"/>
  <c r="F16" i="4"/>
  <c r="C16" i="4"/>
  <c r="F15" i="4"/>
  <c r="C15" i="4"/>
  <c r="F14" i="4"/>
  <c r="C14" i="4"/>
  <c r="F13" i="4"/>
  <c r="C13" i="4"/>
  <c r="F12" i="4"/>
  <c r="C12" i="4"/>
  <c r="F11" i="4"/>
  <c r="C11" i="4"/>
  <c r="F10" i="4"/>
  <c r="C10" i="4"/>
  <c r="F9" i="4"/>
  <c r="C9" i="4"/>
  <c r="F8" i="4"/>
  <c r="C8" i="4"/>
  <c r="F7" i="4"/>
  <c r="C7" i="4"/>
  <c r="F6" i="4"/>
  <c r="C6" i="4"/>
  <c r="F5" i="4"/>
  <c r="C5" i="4"/>
  <c r="F4" i="4"/>
  <c r="C4" i="4"/>
  <c r="F3" i="4"/>
  <c r="F251" i="4" s="1"/>
  <c r="C3" i="4"/>
  <c r="F229" i="2"/>
  <c r="F207" i="2"/>
  <c r="F196" i="2"/>
  <c r="F163" i="2"/>
  <c r="F124" i="2"/>
  <c r="F122" i="2"/>
  <c r="F104" i="2"/>
  <c r="F78" i="2"/>
  <c r="F41" i="7" l="1"/>
  <c r="F29" i="5"/>
  <c r="F27" i="14"/>
  <c r="I6" i="10"/>
  <c r="C6" i="10" s="1"/>
  <c r="F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R60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ID#AAABcnhRRzE
compras tepeapulco    (2025-02-04 17:06:01)
1 DE 8 DIGITOS</t>
        </r>
      </text>
    </comment>
    <comment ref="AR79" authorId="0" shapeId="0" xr:uid="{00000000-0006-0000-0300-000002000000}">
      <text>
        <r>
          <rPr>
            <sz val="11"/>
            <color theme="1"/>
            <rFont val="Calibri"/>
            <scheme val="minor"/>
          </rPr>
          <t>======
ID#AAABcnhRRys
compras tepeapulco    (2025-02-04 16:47:37)
OFICIO Y CARTA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hT1FzlmzGE7k6rONjzBLQCtopd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26" authorId="0" shapeId="0" xr:uid="{00000000-0006-0000-0400-000001000000}">
      <text>
        <r>
          <rPr>
            <sz val="11"/>
            <color theme="1"/>
            <rFont val="Calibri"/>
            <scheme val="minor"/>
          </rPr>
          <t>======
ID#AAABcizIZZk
parque vehicular    (2025-01-30 17:02:43)
COLOR AZUL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aMzlyHMt8VwcKOEautd6MMp8CTQ=="/>
    </ext>
  </extLst>
</comments>
</file>

<file path=xl/sharedStrings.xml><?xml version="1.0" encoding="utf-8"?>
<sst xmlns="http://schemas.openxmlformats.org/spreadsheetml/2006/main" count="1966" uniqueCount="893">
  <si>
    <t xml:space="preserve">PARTIDA </t>
  </si>
  <si>
    <t>NOMBRE DE LA PARTIDA</t>
  </si>
  <si>
    <t>MONTO TOTAL</t>
  </si>
  <si>
    <t>211-001</t>
  </si>
  <si>
    <t>Material de Oficina</t>
  </si>
  <si>
    <t>211-002</t>
  </si>
  <si>
    <t>Gastos de Oficina</t>
  </si>
  <si>
    <t>212-001</t>
  </si>
  <si>
    <t>Materiales y útiles de impresión y reproducción</t>
  </si>
  <si>
    <t>216-001</t>
  </si>
  <si>
    <t>Material de Limpieza</t>
  </si>
  <si>
    <t>221-001</t>
  </si>
  <si>
    <t>Alimentación de Personas</t>
  </si>
  <si>
    <t>223-001</t>
  </si>
  <si>
    <t>Utensilios para el Servicio de Alimentación</t>
  </si>
  <si>
    <t>Materiales y artículos de construcción y de reparación</t>
  </si>
  <si>
    <t>Herramientas, refacciones y accesorios menores</t>
  </si>
  <si>
    <t>261-001</t>
  </si>
  <si>
    <t>Combustibles y Lubricantes para vehículos y equipos terrestres</t>
  </si>
  <si>
    <t>271-001</t>
  </si>
  <si>
    <t>Vestuario y uniformes</t>
  </si>
  <si>
    <t>296-001</t>
  </si>
  <si>
    <t>Refacciones para vehículos y equipos de transporte</t>
  </si>
  <si>
    <t>326-001</t>
  </si>
  <si>
    <t>Arrendamiento de maquinaria, otros equipos y herramientas</t>
  </si>
  <si>
    <t>355-001</t>
  </si>
  <si>
    <t>Mantenimiento de Vehículos</t>
  </si>
  <si>
    <t>391-001</t>
  </si>
  <si>
    <t>Servicios funerarios y de cementerios</t>
  </si>
  <si>
    <t>359-001</t>
  </si>
  <si>
    <t>Servicios de jardinería y fumigación</t>
  </si>
  <si>
    <t>511-001</t>
  </si>
  <si>
    <t>Muebles de oficina y estantería</t>
  </si>
  <si>
    <t>Materiales, bienes y/o servicios (describir especificaciones)</t>
  </si>
  <si>
    <t>Unidad</t>
  </si>
  <si>
    <t>Cantidad requerida</t>
  </si>
  <si>
    <t>Costo Unitario</t>
  </si>
  <si>
    <t>Importe</t>
  </si>
  <si>
    <t>Mantenimiento vehicular</t>
  </si>
  <si>
    <t>Servicio</t>
  </si>
  <si>
    <t>Afinación completa</t>
  </si>
  <si>
    <t>Cambio de llantas</t>
  </si>
  <si>
    <t>ARTICULOS DE OFICINA, PAPELERÍA</t>
  </si>
  <si>
    <t>Papel DUPLICADOR / 500 hojas bond / Carta / Blanco</t>
  </si>
  <si>
    <t>Caja con 10 resmas</t>
  </si>
  <si>
    <t>Papel DUPLICADOR / 500 hojas bond / Oifcio / Blanco</t>
  </si>
  <si>
    <t>Cartulina Blanca / 225 Grs / 100 Piezas / Marca DIEM</t>
  </si>
  <si>
    <t>Paquete</t>
  </si>
  <si>
    <t>Cartulina Blanca / 120 Grs / 100 Piezas / Marca DIEM</t>
  </si>
  <si>
    <t>Hojas de Color / Eurocolors / 100 hojas / Color Arcoíris Vibrantes</t>
  </si>
  <si>
    <t>Protector de hoja / Marca Mae / caja 100 piezas, Tamaño Oficio</t>
  </si>
  <si>
    <t>Caja</t>
  </si>
  <si>
    <t>Protector de hoja / Marca Mae / caja 100 piezas, Tamaño Carta</t>
  </si>
  <si>
    <t>Notas adhesivas removibles / Marca MAE / Pastel 21013 / Colores surtidos /76 x 76 mm /400 hojas</t>
  </si>
  <si>
    <t>Bolígrafo / 0.8 mm / Punto fino / 12 piezas / Tinta Azul</t>
  </si>
  <si>
    <t>Bolígrafo / 0.8 mm / Punto fino / 12 piezas / Tinta Roja</t>
  </si>
  <si>
    <t>Bolígrafo / 0.8 mm / Punto fino / 12 piezas / Tinta Negra</t>
  </si>
  <si>
    <t>Marcadores para Pizarron Blanco / Punta de Cincel / Marca AZOR / Magistral Clásico / 4 Piezas / Diversos Colores</t>
  </si>
  <si>
    <t>Folders / Tamaño Carta / Marca Nassa / Color Beige / 100 Piezas</t>
  </si>
  <si>
    <t>Folders / Tamaño Oficio / Marca Nassa / Color Beige / 100 Piezas</t>
  </si>
  <si>
    <t>Cinta Adhesiva de empaque / Transparente / Marca JANEL / 48 mm</t>
  </si>
  <si>
    <t>Pieza</t>
  </si>
  <si>
    <t>Cinta Adhesiva de empaque / Transparente / Marca JANEL / 24 mm</t>
  </si>
  <si>
    <t>Cinta Canela / Marca Navitex / 48 mm</t>
  </si>
  <si>
    <t>Dedales / #11</t>
  </si>
  <si>
    <t>Pliego de PVC Transparente / De alto brillo con adhesivo / Marca TRANSFER / De 66 x 50 cm / 10 pliegos</t>
  </si>
  <si>
    <t>Entintador de Cojines para Sellos / Marca AZOR / Rolaplica / 60 ml</t>
  </si>
  <si>
    <t>Clip Gótico / Marca ACCO / #1 / 100 piezas</t>
  </si>
  <si>
    <t>Clip Gótico / Marca ACCO / #2 / 100 piezas</t>
  </si>
  <si>
    <t>Clip Gótico / Marca ACCO / #3 / 100 piezas</t>
  </si>
  <si>
    <t>Cajas para el archivo / Tamaño Carta / Marca Printaform</t>
  </si>
  <si>
    <t>Cajas para el archivo / Tamaño Oficio / Marca Printaform</t>
  </si>
  <si>
    <t>Sacapuntas de metal / Marca Maped</t>
  </si>
  <si>
    <t>Caja de sujeta documentos / BC-51 / Mara MAE / 12 Piezas / 51 mm</t>
  </si>
  <si>
    <t>Caja de sujeta documentos / BC-51 / Mara MAE / 12 Piezas / 25 mm</t>
  </si>
  <si>
    <t>Caja de sujeta documentos / BC-51 / Mara MAE / 12 Piezas / 15 mm</t>
  </si>
  <si>
    <t>Caja de Broches para archivo / Marca BACO / 8 cm / 50 Piezas</t>
  </si>
  <si>
    <t>Barras de Silicón Transparente</t>
  </si>
  <si>
    <t>Lápiz Adhesivo / 36 Gr / Marca DIXON</t>
  </si>
  <si>
    <t>Bicolor / Marca Pelikan / De madera</t>
  </si>
  <si>
    <t>Lápiz de Madera / #2 / Marca Maped</t>
  </si>
  <si>
    <t>Corrector Líquido / Marca A-INK / Punta de 0.8 mm / 8 ml</t>
  </si>
  <si>
    <t>Carpeta Marca LEFORT / Tamaño Oficio</t>
  </si>
  <si>
    <t>Carpeta Marca LEFORT / Tamaño Carta</t>
  </si>
  <si>
    <t>Libro Florete / Marca Estrella / Forma Francesa / De raya / Con 96 hojas</t>
  </si>
  <si>
    <t>Separadores de Carpeta / Marca Wilson Jones P2458 / colores Brillantes / 12 Piezas / De abecedario / Tamaño Carta</t>
  </si>
  <si>
    <t>Separadores de Carpeta / Marca Wilson Jones P2458 / colores Brillantes / 12 Piezas / De abecedario / Tamaño Oficio</t>
  </si>
  <si>
    <t>CD-R Verbatim 94691 / 700 mb / 52x / 80 min. / 50 pzas</t>
  </si>
  <si>
    <t>Sobres para CD, DVD, VCD / Marca MAPASA / Papel Bond de 90 Gr / 50 sobres / De 12.7 x 12.7</t>
  </si>
  <si>
    <t>Resaltador de Textos / Marca AZOR / 6 Piezas / Colores Surtidos / Vision Plus</t>
  </si>
  <si>
    <t>Marcador permanente, Color Negro, Marca Sharpie, Punta fina</t>
  </si>
  <si>
    <t>Marcador permanente, Color Azul, Marca Sharpie, Punta fina</t>
  </si>
  <si>
    <t>Marcador permanente, Color Rojo, Marca Sharpie, Punta fina</t>
  </si>
  <si>
    <t>Etiquetas Adhesivas para Láser + Inkjet + Copiadoras / Marca JANEL / De 21.6 x 27.9 cm / Tamaño Carta / 100 Piezas</t>
  </si>
  <si>
    <t>Papel Fotográfico / Marca KOREL / Tamaño Carta / De 21.6 x 27.9 cm / 25 Hojas</t>
  </si>
  <si>
    <t>Cortador Cutter / Marca Delta / 1 Pieza</t>
  </si>
  <si>
    <t>Grapas Standard / Marca PILOT / No. 400 / Capacidad de Engrapado 25 hojas de papel bond / 5040 Grapas</t>
  </si>
  <si>
    <t>Goma de pan / Marca Factis softer / S20 / Blanca</t>
  </si>
  <si>
    <t>Refuerzos Adhesivos / Marca LESA / 100 Piezas</t>
  </si>
  <si>
    <t>Minibanderitas / 3M Post it / Colore surtidos</t>
  </si>
  <si>
    <t>Cinta Adhesiva Doble Capa / Marca Janel / 12 mm / 50 Metros Doble Cara</t>
  </si>
  <si>
    <t>Cinta correctora correcta / 19.8 pies / Marca BIC / 12 m x 4.2 mm</t>
  </si>
  <si>
    <t>Desengrapador para grapa standard / Marca SWINGLINE</t>
  </si>
  <si>
    <t>Libreta Francesa / Marca Scribe / 95 hojas / 15.5 x 21.0 cm / De cuadro</t>
  </si>
  <si>
    <t>Tabla de Cartón Prensado con Clip / Aglomerado firme y de escritura fácil</t>
  </si>
  <si>
    <t>Tijeras / Marca Maped / Advanced Green / 18 cm</t>
  </si>
  <si>
    <t>Engrapadora Metalica de Pinza / Marca Maped / E-4402 / Capacidad para 25 hojas papel bond</t>
  </si>
  <si>
    <t>Foliadora de Acero Inoxidable de Enumeración Automática /Con 6 Digitos / Marca Pelikan</t>
  </si>
  <si>
    <t>Foliadora de Acero Inoxidable de Enumeración Automática /Con 8 Digitos / Marca Pelikan</t>
  </si>
  <si>
    <t>Memoria USB / Marca Kingston / 128GB</t>
  </si>
  <si>
    <t>Cubierta para Encuadernar / Liso / color Transparente / Marca GBC / 50 Piezas</t>
  </si>
  <si>
    <t>Cubierta para Encuadernar / Liso / color Negro / Marca GBC / 50 Piezas</t>
  </si>
  <si>
    <t>Espinas de plástico para encuadernación / 9/16 pulgadas de diámetro / capacidad de 110 hojas / tamaño carta / color negro / 100 peines / 100 unidades</t>
  </si>
  <si>
    <t>Charola Organizadora / Malla Metálica / 3 Niveles / Tipo Oficio</t>
  </si>
  <si>
    <t>Cojín para Sello / Marca Pelikan / De 15.2x98 mm</t>
  </si>
  <si>
    <t>Pilas AA alcalinas / Baterías AA de larga duración 1.5V / Paquete con 6 pilas</t>
  </si>
  <si>
    <t>Perforadora Ajustable / 7/8 cm / 2 Agujeros</t>
  </si>
  <si>
    <t>Carpeta de Expandible / Archivador Acordeón 25 Bolsillos de Gran Capacidad Soporte 
/ Extensible Portátil Organizador de Acordeón / Clasificador Documentos / Carpeta de Documentos A4</t>
  </si>
  <si>
    <t>TECNOLOGÍAS DE LA INFORMACIÓN</t>
  </si>
  <si>
    <t>SCANNER EPSON / WORKFORCE ES-58oW / 35 PPM / 70 IPM, 600 DPI / USB / WIFI / ADF / DUPLEX / B11B258201</t>
  </si>
  <si>
    <t>DISCO DURO / DESKTOP LENOVO / THINKCENTRE NEO 50s / INTEL CORE i7 12700 / 512 GB / SSD / MEMORAI RAM 16 GB / WINDOWS 11 PRO / 1SWS2A400</t>
  </si>
  <si>
    <t>Computadora All in One Lenovo IdeaCentre 3 AMD Athlon 21.5 pulg. 256gb SSD 8gb RAM</t>
  </si>
  <si>
    <t>Smart Tv Samsung, Un55du7200bxza, 55 Pulgadas 4k Du7200 Series.</t>
  </si>
  <si>
    <t>Proyector Xgody X1 proyector X1 12000lmo Blanco 127V.</t>
  </si>
  <si>
    <t>Pantalla De Proyector, 120 Pulgadas, Con Trípode Telescópico.</t>
  </si>
  <si>
    <t>Teléfonos Inalámbricos Dúo Select Sound 2 piezas</t>
  </si>
  <si>
    <t>Celular (iPhone 13 Pro Apple 256GB Gris Reacondiciona do)</t>
  </si>
  <si>
    <t>Cámara (Cámara Canon Eos R6
 + Lente Rf24-105mm F4 L Is Usm Color Negro)</t>
  </si>
  <si>
    <t>Pila para cámara (Bateria Canon Lp-e10)</t>
  </si>
  <si>
    <t>Memoria para Cámara (Sandisk Sdsdxxd-256g- gn4in Extreme Pro 256 Gb)</t>
  </si>
  <si>
    <t>Estabilizador para celular (DJI Osmo Mobile SE, Estabilizador Inteligente en Tres Ejes para teléfonos, 
portátil y Plegable, Brazo Extensible Integrado, para Android y iPhone con ShotGuides, para videoblogs, Youtube y TikTok)</t>
  </si>
  <si>
    <t>Anualidad de Ilustrator (3 años)</t>
  </si>
  <si>
    <t>Anualidad suscripción Capcut (3 años)</t>
  </si>
  <si>
    <t>Anualidad CANVA (3 años)</t>
  </si>
  <si>
    <t>Impresora (EPSON
 Ecotank Impresora Multifuncional L3250)</t>
  </si>
  <si>
    <t>Laptop (ThinkPad T16 2da Gen - Black (Intel))</t>
  </si>
  <si>
    <t>Extensión (Smartbitt Cable de Extensión de Uso Rudo de 8 Metros con 3 Tomas polarizadas)</t>
  </si>
  <si>
    <t>No break marca SMARTBITT 750</t>
  </si>
  <si>
    <t>Piezas</t>
  </si>
  <si>
    <t>Toner (Tintas Epson E0017-01LB color negro)</t>
  </si>
  <si>
    <t>Pieza 1 L</t>
  </si>
  <si>
    <t>Toner (Tintas Epson E0017-01LC color cian)</t>
  </si>
  <si>
    <t>Toner (Tintas Epson E0017-01LY color amarillo)</t>
  </si>
  <si>
    <t>Toner (Tintas Epson E0017-01LM color magenta)</t>
  </si>
  <si>
    <t>Cartucho de tinta para Impresora Kyocera</t>
  </si>
  <si>
    <t>Impresora Multifuncional Brother MFCJ6940DW Negro/Color, con scanner.</t>
  </si>
  <si>
    <t>Muebles de Oficina, Mobiliario, Équipo de Administración y Administración</t>
  </si>
  <si>
    <t>Sala Esquinera Minimalista, Sillón Esquinero Económica Modern Color Gris. (Sala de espera)</t>
  </si>
  <si>
    <t>Silla de Oficina Office Depot Luxura / Polipiel / Negro.</t>
  </si>
  <si>
    <t>Archivero Tam-Mex ARC 909 / Negro / Vertical / 4 gavetas.</t>
  </si>
  <si>
    <t>Silla de Oficina, Office Depot Nairobi / Tela / Negro.</t>
  </si>
  <si>
    <t>Escritorio para Computadora con cajón 4, Tune FID1700R / Café / Melamina.</t>
  </si>
  <si>
    <t>Librero Excelsior Yata, 8 Repisas Café | Office Depot.</t>
  </si>
  <si>
    <t>Pizarrón Blanco con Marco de Aluminio Office Depot / Polímero / 90 x 120 cm.</t>
  </si>
  <si>
    <t>Mesa De Madera Sillas Para Restaurante Cafetería Bar Lounge</t>
  </si>
  <si>
    <t>Horno De Microondas Mabe HMM70SEJ Silver 20L 0.7 Ft³ Eléctrico 127v De Mesa.</t>
  </si>
  <si>
    <t>Cafetera programable Goteo 12 tazas With Permanent Filter, Cuchara and With Timer Function and Temperature Maintenance.</t>
  </si>
  <si>
    <t>Frigobar Refrigerador Con Mini Congelador 91 lt 3.2pies 127v.</t>
  </si>
  <si>
    <t>Caja para llaves</t>
  </si>
  <si>
    <t>Caja de dinero seguridad 2 capas de metálica</t>
  </si>
  <si>
    <t>Estante de almacenamiento multifuncional librero cubic</t>
  </si>
  <si>
    <t>Estantería de oficina de varios niveles con cajones</t>
  </si>
  <si>
    <t>Loquers de madera con 4 gavetas para archivo</t>
  </si>
  <si>
    <t>Organizadores de juquetes</t>
  </si>
  <si>
    <t>Pijamas quirúrgicas negras con bordado de UBR (1 CH, 2 M y 4 G)</t>
  </si>
  <si>
    <t>Filipina negra con bordado de UBR (1 G)</t>
  </si>
  <si>
    <t>Muñecos Sexuados (Familia Completa)</t>
  </si>
  <si>
    <t>Peluches De Los Monstruos De Colores</t>
  </si>
  <si>
    <t>Pizarrón Magnético Para Plumón De 60x90 Cm</t>
  </si>
  <si>
    <t>Báscula</t>
  </si>
  <si>
    <t>Set De Bandas De Resistencia</t>
  </si>
  <si>
    <t>Set De Bandas De Resistencia Cerradas</t>
  </si>
  <si>
    <t>Mancuernas ½-1k-2k-3k-4k</t>
  </si>
  <si>
    <t>Polainas ½-1k-2k-3k-4k</t>
  </si>
  <si>
    <t>Sets Ejercitadores Para Mano</t>
  </si>
  <si>
    <t>Set De Huevos Para Mano</t>
  </si>
  <si>
    <t>Set De Pelotas Bobath</t>
  </si>
  <si>
    <t>Set De Ligas</t>
  </si>
  <si>
    <t>Set De Pesas Rusas ½-1k-2k-3k</t>
  </si>
  <si>
    <t>Trampolín</t>
  </si>
  <si>
    <t>Set Conos Y Discos</t>
  </si>
  <si>
    <t>Compresas Eléctricas</t>
  </si>
  <si>
    <t>Floshband Rock tape</t>
  </si>
  <si>
    <t>Búzon de sugerencias / Acrylicmade / TAMAÑO ESTANDAR (23CM X 10CM X 30CM) / ACRILICO / Color Transparente</t>
  </si>
  <si>
    <t>Maya sombra 10 X 7 M</t>
  </si>
  <si>
    <t>Extintor Clase ABC - 10 lb</t>
  </si>
  <si>
    <t>Despachador de Papel Higiénico Jumbo - Rollo Individual - De plástico</t>
  </si>
  <si>
    <t>Despachador Manual para Toallas en Rollo - Plástico, Negro</t>
  </si>
  <si>
    <t>Detector de Humo y Monóxido de Carbono - Batería de Litio</t>
  </si>
  <si>
    <t>Detector de Humo, Alarma de Detección de Incendios</t>
  </si>
  <si>
    <t>Budinera de acero inoxidable profesional de capacidad 12 litros</t>
  </si>
  <si>
    <t>Budinera de acero inoxidable profesional de capacidad 6 litros</t>
  </si>
  <si>
    <t>Bocina con micrófono, batería recargable, con bluetooth</t>
  </si>
  <si>
    <t>Tinta pack 4 piezas universal</t>
  </si>
  <si>
    <t>Juego mattel games uno, original w2085 español</t>
  </si>
  <si>
    <t>Mini canasta de basquetbol ajustable, 1 a 3 mtrs. para exterior.</t>
  </si>
  <si>
    <t>Mini balón oka basquet full # 7</t>
  </si>
  <si>
    <t>Juego de equilibrio educativo, 96 piezas, tetris tower para niños.</t>
  </si>
  <si>
    <t>VEHICUOS</t>
  </si>
  <si>
    <t>Nissan Urvan, 4 puertas, Año 2014, Amplia L4/2.5 Man 15/Para 13 pasajeros.</t>
  </si>
  <si>
    <t>HERRAMIENTA Y REFACCIONES</t>
  </si>
  <si>
    <t>Llanta de refacción para unidad Nissan, Modelo: NP300, Año 2016</t>
  </si>
  <si>
    <t>Llanta de refacción para unidad Gian Motors, Modelo: Faw, Año 2017</t>
  </si>
  <si>
    <t>Llanta de refacción para unidad Renault, Modelo: Traffic, Año 2009</t>
  </si>
  <si>
    <t>Gato Hidráulico Eléctrico Pistola Impacto Inflador Triangulo</t>
  </si>
  <si>
    <t>Juego</t>
  </si>
  <si>
    <t>Eventos: Licitaciones Públicas, Capacitación, ETC</t>
  </si>
  <si>
    <t>Publicación de Convocatoria en Periódico Oficial</t>
  </si>
  <si>
    <t>Hojas</t>
  </si>
  <si>
    <t>Impresiones de Lonas (mamparas)</t>
  </si>
  <si>
    <t>Impresiones de banners</t>
  </si>
  <si>
    <t>Impresiones de carteles 33X48</t>
  </si>
  <si>
    <t>Impresiones de carteles 28X43</t>
  </si>
  <si>
    <t>Impresiones de señaléticas</t>
  </si>
  <si>
    <t>INSUMOS</t>
  </si>
  <si>
    <t>Garrafones de agua de 20 Litros</t>
  </si>
  <si>
    <t>Toalla Interdoblada para Manos Sanitas, Caja con 20 Fajillas de 100 Toallas, con Grabado, Professional</t>
  </si>
  <si>
    <t>Escoba tipo cepillo, grande</t>
  </si>
  <si>
    <t>Jergas de algodón, ultra absorbentes (100 X 50 cm)</t>
  </si>
  <si>
    <t>Paños de Limpieza de Microfibra, 12 Piezas, 40 x 40 cm, Reutilizables, Toallas Multiusos Super Absorbente,</t>
  </si>
  <si>
    <t>Fabuloso a granel</t>
  </si>
  <si>
    <t>Garrafón de 20 L</t>
  </si>
  <si>
    <t>Cloro a granel</t>
  </si>
  <si>
    <t>Jabón en polvo, bolsa de 1 kilo</t>
  </si>
  <si>
    <t>Mechudos para limpieza</t>
  </si>
  <si>
    <t>Frasco de pastillas de cloro</t>
  </si>
  <si>
    <t>Frasco de 50 piezas</t>
  </si>
  <si>
    <t>Paquetes de bolsa de basura jumbo</t>
  </si>
  <si>
    <t>Paquete de 50 piezas</t>
  </si>
  <si>
    <t>Paquetes de bolsa de basura medianas</t>
  </si>
  <si>
    <t>Paquetes de bolsa de basura grandes</t>
  </si>
  <si>
    <t>Jabón líquido para manos</t>
  </si>
  <si>
    <t>Botella de 1 Litro</t>
  </si>
  <si>
    <t>Guantes multiusos satinados</t>
  </si>
  <si>
    <t>1 paquete</t>
  </si>
  <si>
    <t>Cepillo para lavado de sanitario</t>
  </si>
  <si>
    <t>Franelas de algodón</t>
  </si>
  <si>
    <t>Recogedor de aluminio</t>
  </si>
  <si>
    <t>Fibra de fierro</t>
  </si>
  <si>
    <t>Fibras verdes</t>
  </si>
  <si>
    <t>Fibras fregón, esponja multiusos</t>
  </si>
  <si>
    <t>Jicara de plástico</t>
  </si>
  <si>
    <t>Cubetas de plástico de 20 L</t>
  </si>
  <si>
    <t>Papel Higiénico Jumbo</t>
  </si>
  <si>
    <t>Caja de 12 rollos</t>
  </si>
  <si>
    <t>Aromatizante ambiental, Glade campos de lavanda en aerosol 400 ml</t>
  </si>
  <si>
    <t>Pintura Vinílica Acrílica Contractor Mate (Blanca)</t>
  </si>
  <si>
    <t>Cubetas 18 L</t>
  </si>
  <si>
    <t>Pintura Vinílica Acrílica Contractor Mate 4 L (Amarillo Canario)</t>
  </si>
  <si>
    <t>Bote</t>
  </si>
  <si>
    <t>Pintura Vinílica Acrílica Contractor Mate 4 L (Azul caribe)</t>
  </si>
  <si>
    <t>Pintura Vinílica Acrílica Contractor Mate (Anaranjada)</t>
  </si>
  <si>
    <t>Pintura Vinílica Acrílica Contractor Mate (Café)</t>
  </si>
  <si>
    <t>Pintura Vinílica Acrílica Contractor Mate (Verde)</t>
  </si>
  <si>
    <t>Pintura Vinílica Acrílica Contractor Mate (Azul caribe)</t>
  </si>
  <si>
    <t>Rodillos para pintar 9", superficies muy rugosas</t>
  </si>
  <si>
    <t>ALIMENTOS Y UTENSILIOS</t>
  </si>
  <si>
    <t>Coffe break para 50 personas (Incluye café, sustituto para café, té, azúcar, vasos desechables, cucharas desechables, servilletas, aguas y/o refrescos)</t>
  </si>
  <si>
    <t>Eventos</t>
  </si>
  <si>
    <t>Alimentos para reuniones y capacitaciones</t>
  </si>
  <si>
    <t>Personas</t>
  </si>
  <si>
    <t>Renta de salón y vajilla (Evento)</t>
  </si>
  <si>
    <t>Estufa 4 Quemadores Uso Casa/comercio + Comal 30x12</t>
  </si>
  <si>
    <t>Refrigerador 300 L (11 pies) (MABE)</t>
  </si>
  <si>
    <t>Arrocera de acero inoxidable de 55 cm, 50 L (VASCONIA)</t>
  </si>
  <si>
    <t>Arrocera de acero inoxidable de 2 K(VASCONIA)</t>
  </si>
  <si>
    <t>Vaporera de aluminio triple fuerte 100 L (LAMEX)</t>
  </si>
  <si>
    <t>Cuchillo de cocina de 10 pulgadas (DEXTER)</t>
  </si>
  <si>
    <t>Sartén de Acero Inoxidable, Sartén de Acero Inoxidable 304 Engrosada sin Recubrimiento de 40 cm (Zjchao)</t>
  </si>
  <si>
    <t>Sartén antiadherente 14 Pulgadas (Rachael Ray)</t>
  </si>
  <si>
    <t>Tanque Estacionario Gas L.P.300Lt (Armebe Xlnp)</t>
  </si>
  <si>
    <t>Pinzas de Cocina de Acero Inoxidable, Pinzas Barbacoa, 23cm y 30,5 cm. (HOTEC)</t>
  </si>
  <si>
    <t>Olla de Presión Profesional de aluminio de 50 Litros (UNIVERSAL)</t>
  </si>
  <si>
    <t>Soporte para botellas de agua de 5 galones de metal (SMUSEI)</t>
  </si>
  <si>
    <t>Paellera 70 Cm con 4 Asas (VASCONIA)</t>
  </si>
  <si>
    <t>Microondas 1.1 Espejo (Mabe)</t>
  </si>
  <si>
    <t>Cucharones de acero inoxidable con asas largas para servir, juego de 6 piezas (Tinsky)</t>
  </si>
  <si>
    <t>Rallador de Queso con 4 caras - Acero Inoxidable (COQUO)</t>
  </si>
  <si>
    <t>Fregadero Doble Acero Inoxidable C/ Monomandos (mindejal) Color Gris</t>
  </si>
  <si>
    <t>Lavamanos Lavabo Blanco Cerámico Baño</t>
  </si>
  <si>
    <t>Platos Hondos Pozoleros 600 ML paquete con 24 piezas (INOVIS)</t>
  </si>
  <si>
    <t>Tablas Comerciales para Cortar - 15 x 20 x 1⁄2", Paquete Surtido Polipropileno</t>
  </si>
  <si>
    <t>Tinaco Tricapa vertical polietileno 1100L beige de 140 cm x 110 cm (Rotoplas)</t>
  </si>
  <si>
    <t>SERVICIOS BÁSICOS</t>
  </si>
  <si>
    <t>Servicios de internet de DIF, UBR, CAI´s</t>
  </si>
  <si>
    <t>No. de equipos</t>
  </si>
  <si>
    <t>Servicio de seeguros de responsabilidad civil para CAI´s</t>
  </si>
  <si>
    <t>No. De seguros</t>
  </si>
  <si>
    <t>$</t>
  </si>
  <si>
    <t xml:space="preserve">Servicios Profesionales, científicos, técnicos y otros </t>
  </si>
  <si>
    <t>Servicios de Capacitación</t>
  </si>
  <si>
    <t>Ponentes</t>
  </si>
  <si>
    <t>Servicios de Instalación, Reparación, Mantenimiento y Conservación</t>
  </si>
  <si>
    <t>Mantenimiento de mobiliario</t>
  </si>
  <si>
    <t>Mantenimientos</t>
  </si>
  <si>
    <t>Mantenimiento de Equipo de Computo</t>
  </si>
  <si>
    <t xml:space="preserve">VIATICOS </t>
  </si>
  <si>
    <t>Pasajes para personal adscrito a la Dirección.</t>
  </si>
  <si>
    <t>Viáticos</t>
  </si>
  <si>
    <t>ACTIVOS INTANGIBLES</t>
  </si>
  <si>
    <t>Software (paqueteria de Office)</t>
  </si>
  <si>
    <t>Paquetes</t>
  </si>
  <si>
    <t>Licencia de Antivirus Karpeski</t>
  </si>
  <si>
    <t>Licencias</t>
  </si>
  <si>
    <t xml:space="preserve">CONTRATOS DE ARRENDAMIENTO </t>
  </si>
  <si>
    <t>CAI Mayahuel</t>
  </si>
  <si>
    <t>Contrato</t>
  </si>
  <si>
    <t>CAI Hidalgo</t>
  </si>
  <si>
    <t>SERVICIOS OFICIALES</t>
  </si>
  <si>
    <t>14 de febrero: Bodas comunitarias</t>
  </si>
  <si>
    <t>Gastos de comida, gastos de bocadillos, gastos de decoración, renta de sillas, 
renta de mobiliario, renta de audio, mariachi, renta de salón, renta de loza, bebidas, presentes y/o obsequios)</t>
  </si>
  <si>
    <t>Campaña de Esterilización</t>
  </si>
  <si>
    <t>Beneficiados</t>
  </si>
  <si>
    <t>Gastos en general</t>
  </si>
  <si>
    <t>08 de marzo: Evento de día internacional de la mujer</t>
  </si>
  <si>
    <t>(Obsequios, conferencias, talleres)</t>
  </si>
  <si>
    <t>Abril: Evento día del niño</t>
  </si>
  <si>
    <t>Gastos de inflables, mini feria para niños de CAI</t>
  </si>
  <si>
    <t>17 de junio: Día del padre</t>
  </si>
  <si>
    <t>Comida, Obsequios, Música, Animador, etc.</t>
  </si>
  <si>
    <t>Junio: Graduaciones CAI´s</t>
  </si>
  <si>
    <t>Obsequiso y/o Presentes</t>
  </si>
  <si>
    <t>Mayo: Evento día de las madres</t>
  </si>
  <si>
    <t>Mayo: Día Internacional de la Familia</t>
  </si>
  <si>
    <t>(Gastos de orden cultural, comida, renta de salón, obsequios)</t>
  </si>
  <si>
    <t>Agosto: Día de los Abuelos</t>
  </si>
  <si>
    <t>Renta de salón, comida, obsequios, animador</t>
  </si>
  <si>
    <t>Septiembre: Desfile conmemorativo</t>
  </si>
  <si>
    <t>Renta de remolque</t>
  </si>
  <si>
    <t>Octubre: Día Internacional de las personas de la tercera edad</t>
  </si>
  <si>
    <t>Octubre: Día Mundial contra el cáncer de mama</t>
  </si>
  <si>
    <t>Gastos de orden cultural</t>
  </si>
  <si>
    <t>Octubre: Celebración de día de muertos</t>
  </si>
  <si>
    <t>25 de Noviembre: Día Internacional para la Eliminación de la Violencia contra la Mujer</t>
  </si>
  <si>
    <t>Diciembre: Posadas CAI´s</t>
  </si>
  <si>
    <t>Aguinaldos, comida y juguetes</t>
  </si>
  <si>
    <t>Diciembre: Eventos decembrinos</t>
  </si>
  <si>
    <t>Gastos de orden cultural, juquetes y aguinaldos</t>
  </si>
  <si>
    <t>TOTAL</t>
  </si>
  <si>
    <t>OBRAS PÚBLICAS</t>
  </si>
  <si>
    <t>Partida</t>
  </si>
  <si>
    <t>Nombre de la partida</t>
  </si>
  <si>
    <t>Monto</t>
  </si>
  <si>
    <t>Materiales de administración, emisión de documentos 
y artículos oficiales</t>
  </si>
  <si>
    <t>Materiales, útiles y equipos menores de oficina</t>
  </si>
  <si>
    <t>Materiales, útiles y equipos menores de tecnologías de la información y comunicaciones</t>
  </si>
  <si>
    <t>Alimentos y utensilios</t>
  </si>
  <si>
    <t>Productos alimenticios para personas</t>
  </si>
  <si>
    <t>Productos minerales no metálicos</t>
  </si>
  <si>
    <t>Cemento y productos de concreto</t>
  </si>
  <si>
    <t>Cal, yeso y productos de yeso</t>
  </si>
  <si>
    <t>Material eléctrico y electrónico</t>
  </si>
  <si>
    <t>Artículos metálicos para la construcción</t>
  </si>
  <si>
    <t>Otros materiales y artículos de construcción y reparación</t>
  </si>
  <si>
    <t>Productos químicos, farmacéuticos y de laboratorio</t>
  </si>
  <si>
    <t>Fibras sintéticas, hules, plásticos y derivados</t>
  </si>
  <si>
    <t>Combustibles, lubricantes y aditivos</t>
  </si>
  <si>
    <t>Vestuario, blancos, prendas de protección y artículos 
deportivos</t>
  </si>
  <si>
    <t>Prendas de seguridad y protección personal</t>
  </si>
  <si>
    <t>Herramientas menores</t>
  </si>
  <si>
    <t>Refacciones y accesorios menores de edificios</t>
  </si>
  <si>
    <t>Refacciones y accesorios menores de equipo de transporte</t>
  </si>
  <si>
    <t>Refacciones y accesorios menores de maquinaria y otros 
equipos</t>
  </si>
  <si>
    <t>Servicios de arrendamiento</t>
  </si>
  <si>
    <t>Servicios profesionales, científicos, técnicos y otros 
servicios</t>
  </si>
  <si>
    <t>Servicios de diseño, arquitectura, ingeniería y actividades 
relacionadas</t>
  </si>
  <si>
    <t>Servicios de capacitación</t>
  </si>
  <si>
    <t>Servicios de instalación, reparación, mantenimiento y 
conservación</t>
  </si>
  <si>
    <t>Reparación y mantenimiento de equipo de transporte</t>
  </si>
  <si>
    <t>Instalación, reparación y mantenimiento de maquinaria, 
otros equipos y herramienta</t>
  </si>
  <si>
    <t>Mobiliario y equipo de administración</t>
  </si>
  <si>
    <t>Equipo de cómputo y de tecnología de la información</t>
  </si>
  <si>
    <t>Otros mobiliarios y equipos de administración</t>
  </si>
  <si>
    <t>Maquinaria, otros equipos y herramientas</t>
  </si>
  <si>
    <t>Herramientas y máquinas-herramienta</t>
  </si>
  <si>
    <t>Otros equipos</t>
  </si>
  <si>
    <t>MONTO TOTAL REQUERIDO DEL PROGRAMA</t>
  </si>
  <si>
    <t>Entrada al Inventario de Compras</t>
  </si>
  <si>
    <t>Solicitud de artículos de papelería por área de la Administración Municipal</t>
  </si>
  <si>
    <t>No.</t>
  </si>
  <si>
    <t>Cantidad</t>
  </si>
  <si>
    <t xml:space="preserve">Descripción </t>
  </si>
  <si>
    <t>Precio Unitario</t>
  </si>
  <si>
    <t xml:space="preserve">Monto Total </t>
  </si>
  <si>
    <t>Serv. Mpales.</t>
  </si>
  <si>
    <t>SECR FINANZAS</t>
  </si>
  <si>
    <t>Obras públicas</t>
  </si>
  <si>
    <t>Agua ptable</t>
  </si>
  <si>
    <t xml:space="preserve">DIF </t>
  </si>
  <si>
    <t>UBR DIF</t>
  </si>
  <si>
    <t>Medio Ambiente</t>
  </si>
  <si>
    <t>Registro familiar</t>
  </si>
  <si>
    <t>RR HH</t>
  </si>
  <si>
    <t>Sria. Gral</t>
  </si>
  <si>
    <t>Despacho presidencia</t>
  </si>
  <si>
    <t>Contraloría</t>
  </si>
  <si>
    <t>Sindico Hacendario</t>
  </si>
  <si>
    <t>COMBUSTIBLE</t>
  </si>
  <si>
    <t>Ser Med</t>
  </si>
  <si>
    <t>Panteones</t>
  </si>
  <si>
    <t>Juez conciliador</t>
  </si>
  <si>
    <t>DUOT</t>
  </si>
  <si>
    <t>Inst Mujer</t>
  </si>
  <si>
    <t>Jurídico</t>
  </si>
  <si>
    <t>Deporte y Cultura Física e Inst de la Juventud</t>
  </si>
  <si>
    <t>Rastro</t>
  </si>
  <si>
    <t>Sría de Seg Pública</t>
  </si>
  <si>
    <t>Catastro</t>
  </si>
  <si>
    <t>Prot Civil</t>
  </si>
  <si>
    <t>TRANSPARENCIA</t>
  </si>
  <si>
    <t>Regla
mentos</t>
  </si>
  <si>
    <t>Mercados</t>
  </si>
  <si>
    <t>Oficial Mayor</t>
  </si>
  <si>
    <t>Arte y Cultura; Bibliotec</t>
  </si>
  <si>
    <t xml:space="preserve">DESARROLLO SOCIAL Y HUMANO </t>
  </si>
  <si>
    <t>Des. Econom</t>
  </si>
  <si>
    <t>Asamblea Téc</t>
  </si>
  <si>
    <t>ASQUSICIONES</t>
  </si>
  <si>
    <t>INFORMA
TICA</t>
  </si>
  <si>
    <t>OIC</t>
  </si>
  <si>
    <t>ARCHIVO</t>
  </si>
  <si>
    <t>CAJAS</t>
  </si>
  <si>
    <t>HOJAS BLANCAS TAMAÑO CARTA</t>
  </si>
  <si>
    <t>HOJAS BLANCAS TAMAÑO OFICIO</t>
  </si>
  <si>
    <t>PAQUETE</t>
  </si>
  <si>
    <t xml:space="preserve">HOJAS OPALINA GRUESA DE 220 GRAMOS BLANCA </t>
  </si>
  <si>
    <t>HOJAS OPALINA DE 120 GRAMOS BLANCA</t>
  </si>
  <si>
    <t>HOJAS DE COLOR ROJO TAMAÑO CARTA</t>
  </si>
  <si>
    <t>HOJAS DE COLOR VERDE</t>
  </si>
  <si>
    <t>HOJAS DE COLORES (100 HOJAS) T CARTA</t>
  </si>
  <si>
    <t>HOJAS TAMAÑO DOBLE CARTA</t>
  </si>
  <si>
    <t>METRO</t>
  </si>
  <si>
    <t>FOMI DIAMANTADO 3 METROS DE C/COLOR</t>
  </si>
  <si>
    <t>PAPEL FOTOGRÁFICO TAMAÑO CARTA</t>
  </si>
  <si>
    <t>ROLLO PARA SUMADORA</t>
  </si>
  <si>
    <t>PAPEL CARBON TAMAÑO CARTA</t>
  </si>
  <si>
    <t>PAPEL CREPÉ ANARANJADO, ROSA CLARO, MORADO, VERDE BANDERA, ROJO, BLANCO Y AMARILLO</t>
  </si>
  <si>
    <t>PLIEGO</t>
  </si>
  <si>
    <t>PAPEL LUSTRE ROJO, BLANCO Y VERDE BANDERA.</t>
  </si>
  <si>
    <t>CARTULINA BLANCA</t>
  </si>
  <si>
    <t>FOLDER TAMAÑO CARTA BEIGE</t>
  </si>
  <si>
    <t>FOLDER TAMAÑO OFICIO COLOR BEIGE</t>
  </si>
  <si>
    <t>FOLDER TAMAÑO CARTA COLOR VERDE</t>
  </si>
  <si>
    <t>FOLDER TAMAÑO CARTA COLORES</t>
  </si>
  <si>
    <t xml:space="preserve">FOLDER TAMAÑO OFICIO COLORES </t>
  </si>
  <si>
    <t>PIEZA</t>
  </si>
  <si>
    <t>FOLDER COLOR ROJO</t>
  </si>
  <si>
    <t>TABLA SUJETA DOCUMENTOS T/OFICIO</t>
  </si>
  <si>
    <t>TABLA DE APOYO MEDIA CARTA CON CLIP PLANO</t>
  </si>
  <si>
    <t>TIJERAS DE 5"</t>
  </si>
  <si>
    <t>PEGAMENTO EN LAPIZ ADHESIVO DE 42 GR</t>
  </si>
  <si>
    <t>ENGRAPADORA</t>
  </si>
  <si>
    <t>PERFORADORA DE 2 ORIFICIOS</t>
  </si>
  <si>
    <t>PERFORADORA DE 3 AROS</t>
  </si>
  <si>
    <t>PLUMONES DE DIFERENTES COLORES</t>
  </si>
  <si>
    <t>PLUMONES PARA FIRMAR 0.7 AZUL</t>
  </si>
  <si>
    <t>MARCADORES PARA PIZARRON (BLANCO) CON 6 PIEZAS</t>
  </si>
  <si>
    <t>CAJA</t>
  </si>
  <si>
    <t>MARCADORES DE CERA ROJO</t>
  </si>
  <si>
    <t>BORRADOR PARA PIZARRON BLANCO</t>
  </si>
  <si>
    <t>CINTA MASKING 1 X 60 YARDAS</t>
  </si>
  <si>
    <t>CINTA CANELA</t>
  </si>
  <si>
    <t>DIUREX DE 24 MM</t>
  </si>
  <si>
    <t>CINTA ADHESIVA DOBLE CARA DE 5 M</t>
  </si>
  <si>
    <t>CINTA EPSON LQ 590</t>
  </si>
  <si>
    <t>LAPICERO TINTA AZUL PUNTO FINO  0.7MM</t>
  </si>
  <si>
    <t>LAPICERO TINTA ROJO PUNTO FINO 0.7MM</t>
  </si>
  <si>
    <t>LAPICERO TINTA NEGRO PUNTO FINO 0.7MM</t>
  </si>
  <si>
    <t>LAPICERO DE COLORES</t>
  </si>
  <si>
    <t>BICOLOR</t>
  </si>
  <si>
    <t>CUTER GRANDE</t>
  </si>
  <si>
    <t>MARCA TEXTOS VERDE, AMARILLO, NARANJA, AZUL Y ROSA</t>
  </si>
  <si>
    <t>BROCHES BACO 8 CM</t>
  </si>
  <si>
    <t>CLIP NO. 1</t>
  </si>
  <si>
    <t>CLIP  No. 3</t>
  </si>
  <si>
    <t>CLIP  No. 4</t>
  </si>
  <si>
    <t>CLIP No. 2</t>
  </si>
  <si>
    <t>COJIN PARA SELLOS GRANDE</t>
  </si>
  <si>
    <t>TINTA NEGRO PARA SELLOS</t>
  </si>
  <si>
    <t>ROLL-ON</t>
  </si>
  <si>
    <t>TINTA ROJA PARA SELLOS</t>
  </si>
  <si>
    <t>TINTA AZUL PARA SELLOS</t>
  </si>
  <si>
    <t>TINTA PARA FOLIADORA COLOR ROJO</t>
  </si>
  <si>
    <t>TINTA PARA FOLIADORA COLOR NEGRO</t>
  </si>
  <si>
    <t>TINTA PROTECTORA DE CHEQUES COLOR ROJO Y NEGRO</t>
  </si>
  <si>
    <t>FOLIADORA DE 6 DIGITOS</t>
  </si>
  <si>
    <t>CORRECTOR EN FORMA DE LAPICERO</t>
  </si>
  <si>
    <t>PROTECTOR DE HOJAS TAMAÑO CARTA</t>
  </si>
  <si>
    <t>PROTECTOR DE HOJAS TAMAÑO OFICIO</t>
  </si>
  <si>
    <t>CHINCHES O CHINCHETAS DE COLORES</t>
  </si>
  <si>
    <t>MARCADOR PERMANENTE PUNTO FINO DIFERENTES COLORES CON 10 PIEZAS</t>
  </si>
  <si>
    <t>MARCADOR PERMANENTE COLOR AZUL</t>
  </si>
  <si>
    <t>MARCADOR DE ACEITE TINTA NEGRA</t>
  </si>
  <si>
    <t>GRAPAS No. 400</t>
  </si>
  <si>
    <t>REGLAS DE 30 CM METÁLICAS</t>
  </si>
  <si>
    <t>GUILLOTINA</t>
  </si>
  <si>
    <t>SOBRES  5-44</t>
  </si>
  <si>
    <t>SOBRE BOLSA #2634-90r COLOR AMARILLO</t>
  </si>
  <si>
    <t>SOBRES COLOR AMARILLO T CARTA</t>
  </si>
  <si>
    <t>SOBRES COLOR AMARILLO T OFICIO</t>
  </si>
  <si>
    <t>SOBRES DE CD´S Y DVD</t>
  </si>
  <si>
    <t xml:space="preserve">SUJETADOCUMENTOS MEDIANO </t>
  </si>
  <si>
    <t>SUJETADOCUMENTOS CHICO</t>
  </si>
  <si>
    <t>SUJETADOCUMENTOS GRANDE</t>
  </si>
  <si>
    <t>SEPARADORES</t>
  </si>
  <si>
    <t>CUBO</t>
  </si>
  <si>
    <t>NOTAS ADHESIVAS REMOVIBLES DE 2400  HOJAS DE COLORES 0.51 X 0.51 MM</t>
  </si>
  <si>
    <t>NOTAS ADHESIVAS REMOVIBLES TAMAÑO MEDIANO DE FIGURA DE FRUTA DE MANZANA, FRESA, Y CUADRADOS</t>
  </si>
  <si>
    <t>NOTAS ADHESIVAS 5.5 X 5.5 CM</t>
  </si>
  <si>
    <t>NOTAS ADHESIVAS 7.6 X 7.6 COLOR NEON</t>
  </si>
  <si>
    <t>NOTA ADHESIVA BANDERITAS FLUORESCENTES</t>
  </si>
  <si>
    <t>LIBRETA DE  CUADRO GRANDE FRANCESA PASTA GRUESA.</t>
  </si>
  <si>
    <t>LIBRETA DE  RAYA FRANCESA PASTA GRUESA</t>
  </si>
  <si>
    <t>CUADERNO PROFESIONAL DE RAYA PASTA GRUESA</t>
  </si>
  <si>
    <t>LIBRETA TAMAÑO PROFESIONAL CUADRO GRANDE</t>
  </si>
  <si>
    <t xml:space="preserve">LIBRETA PROFESIONAL DE CUADRO GRANDE 200 HOJAS </t>
  </si>
  <si>
    <t>LIBRO FLORETE DE RAYA 196 HOJAS, FORMA FRANCESA</t>
  </si>
  <si>
    <t>CAJA PARA ARCHIVO TAMAÑO CARTA</t>
  </si>
  <si>
    <t>CAJA PARA ARCHIVO TAMAÑO OFICIO</t>
  </si>
  <si>
    <t>FICHAS DE TRABAJO COLOR BLANCO</t>
  </si>
  <si>
    <t>PLIEGO GRANDE DE MICA AUTOADHERIBLE</t>
  </si>
  <si>
    <t>LAPIZ MADERA No. 2</t>
  </si>
  <si>
    <t>LAPICES DE COLORES</t>
  </si>
  <si>
    <t>CALCULADORA</t>
  </si>
  <si>
    <t>DEDAL DE HULE No. 12</t>
  </si>
  <si>
    <t>GOMAS</t>
  </si>
  <si>
    <t xml:space="preserve">DE CADA MEDIDA DE ESPIRAL PLASTICO COLOR NEGRO PARA ENGARGOLAR DE 11 MM, 14 MM, 21 MM, 28 MM Y 30 MM. </t>
  </si>
  <si>
    <t>PASTA DE COLORES  PARA ENGARGOLAR</t>
  </si>
  <si>
    <t>DISCO DVD PARA GRABAR</t>
  </si>
  <si>
    <t>ETIQUETA TAMAÑO CARTA</t>
  </si>
  <si>
    <t>DESENGRAPADORA</t>
  </si>
  <si>
    <t>BOLSA</t>
  </si>
  <si>
    <t>LIGAS</t>
  </si>
  <si>
    <t>SACAPUNTAS</t>
  </si>
  <si>
    <t>CARPETA TAMAÑO OFICIO</t>
  </si>
  <si>
    <t>CARPETA TAMAÑO CARTA</t>
  </si>
  <si>
    <t>CINTA METRICA DE 50 METROS</t>
  </si>
  <si>
    <t>CALCA NEGRA TAMAÑO CARTA</t>
  </si>
  <si>
    <t>CALCA NEGRA TAMAÑO OFICIO</t>
  </si>
  <si>
    <t>PLASTILINA MOLDEABLE</t>
  </si>
  <si>
    <t>SILICON LIQUIDO DE 250 ML</t>
  </si>
  <si>
    <t>BARRAS DELGADAS DE SILICON</t>
  </si>
  <si>
    <t>ROLLO</t>
  </si>
  <si>
    <t>LISTON ANARANJADO DE 1.5 CM ANCHO</t>
  </si>
  <si>
    <t>LISTON ROSA CLARO DE 1.5 CM ANCHO</t>
  </si>
  <si>
    <t>MEMORIAS USB 32 GB</t>
  </si>
  <si>
    <t xml:space="preserve">TARJETAS BLANCAS DE 15 X 10 </t>
  </si>
  <si>
    <t>ROTULADORES DE COLORES (STABILO POINT 88 FINE 0.4)</t>
  </si>
  <si>
    <t>CHAROLA ORGANIZADORA</t>
  </si>
  <si>
    <t>POSTE DE ALUMINIO PARA ARCHIVERO 4"</t>
  </si>
  <si>
    <t>CAJAS PARA ARCHIVO TIPO GALLETERA MARCA BEROKY (ARCHIVO HISTÓRICO)</t>
  </si>
  <si>
    <t>FAJILLAS PARA ENSOBRADO (SOBRE AZUL)</t>
  </si>
  <si>
    <t>PIZARRON BLANCO 90 X 60 CM</t>
  </si>
  <si>
    <t>PAQUETES</t>
  </si>
  <si>
    <t>MEMOTIPS</t>
  </si>
  <si>
    <t>ROLLOS PARA SUMADORA</t>
  </si>
  <si>
    <t xml:space="preserve">LIBRETA ITALIANA </t>
  </si>
  <si>
    <t>TORRE DE DVD</t>
  </si>
  <si>
    <t>LÁPIZ BICOLOR</t>
  </si>
  <si>
    <t xml:space="preserve">ENGARGOLADORA </t>
  </si>
  <si>
    <t>TACHUELAS</t>
  </si>
  <si>
    <t xml:space="preserve">SOBRES AMARILLO MEDIA CARTA </t>
  </si>
  <si>
    <t xml:space="preserve">SUMADORA </t>
  </si>
  <si>
    <t>CORRECTOR DE CINTA</t>
  </si>
  <si>
    <t xml:space="preserve">PAQUETE </t>
  </si>
  <si>
    <t>REFUERZOS ADHESIVOS</t>
  </si>
  <si>
    <t>HILO CAÑAMO</t>
  </si>
  <si>
    <t xml:space="preserve">PIEZA </t>
  </si>
  <si>
    <t xml:space="preserve">ARCHIVADOR ACORDEON </t>
  </si>
  <si>
    <t>TURISMO</t>
  </si>
  <si>
    <t>RECURSOS HUMANOS</t>
  </si>
  <si>
    <t xml:space="preserve">INSTANCIA DE LA MUJER </t>
  </si>
  <si>
    <t>CONCILIACIÓN MUNICIPAL</t>
  </si>
  <si>
    <t xml:space="preserve">OFICIALIA MAYOR </t>
  </si>
  <si>
    <t xml:space="preserve">DESARROLLO AGROPECUARIO </t>
  </si>
  <si>
    <t>PROTECCIÓN CIVIL Y BOMBEROS</t>
  </si>
  <si>
    <t xml:space="preserve">MONTO TOTAL DE PAPELERÍA </t>
  </si>
  <si>
    <t>Orecio Unitario</t>
  </si>
  <si>
    <t>Monto Total</t>
  </si>
  <si>
    <t>OFICIALIA MAYOR</t>
  </si>
  <si>
    <t>Archivo y Transp</t>
  </si>
  <si>
    <t>DESARROLLO SOCIAL Y HUMANO</t>
  </si>
  <si>
    <t>DESARROLLO AGROPECUARIO</t>
  </si>
  <si>
    <t xml:space="preserve">EQUIPO DE COMPUTO </t>
  </si>
  <si>
    <t>MULTIFUNCIONAL (IMPRESORA)</t>
  </si>
  <si>
    <t xml:space="preserve">TRITURADORA DE PAPEL </t>
  </si>
  <si>
    <t>LITRO</t>
  </si>
  <si>
    <t xml:space="preserve">TINTA PARA IMPRESORA  COLOR NEGRO </t>
  </si>
  <si>
    <t xml:space="preserve">TINTAS PARA TONER COLORES AZUL, MAGENTA, AMARILLO </t>
  </si>
  <si>
    <t>PROYECTOR</t>
  </si>
  <si>
    <t xml:space="preserve">DSICO DURO </t>
  </si>
  <si>
    <t xml:space="preserve">MEMORIA RAM </t>
  </si>
  <si>
    <t xml:space="preserve">MEMORIA USB </t>
  </si>
  <si>
    <t>CAMARAS DE VIDEOVIGILANCIA</t>
  </si>
  <si>
    <t xml:space="preserve">MOUSSE INALAMBRICO </t>
  </si>
  <si>
    <t>TONER PARA IMPRESORA</t>
  </si>
  <si>
    <t>PANTALLA</t>
  </si>
  <si>
    <t>SCANNER ESPON DUPLEX</t>
  </si>
  <si>
    <t xml:space="preserve">NOBREAK </t>
  </si>
  <si>
    <t>CARTUCHO PARA IMPRESORA COLORES Y NEGRO</t>
  </si>
  <si>
    <t xml:space="preserve">MOUSE PAD </t>
  </si>
  <si>
    <t>MONTO TOTAL PARA BIENES INFORMATICOS</t>
  </si>
  <si>
    <t>Bienes informáticos</t>
  </si>
  <si>
    <t xml:space="preserve">Precio Unitario </t>
  </si>
  <si>
    <t xml:space="preserve">CLORO </t>
  </si>
  <si>
    <t>KILO</t>
  </si>
  <si>
    <t xml:space="preserve">JABON EN POLVO </t>
  </si>
  <si>
    <t xml:space="preserve">PINO </t>
  </si>
  <si>
    <t xml:space="preserve">LIMPIA VIDRIOS </t>
  </si>
  <si>
    <t xml:space="preserve">AJAX </t>
  </si>
  <si>
    <t xml:space="preserve">MECHUDOS </t>
  </si>
  <si>
    <t>JALADORES</t>
  </si>
  <si>
    <t>RECOGEDORES</t>
  </si>
  <si>
    <t xml:space="preserve">ESCOBA ABANICO </t>
  </si>
  <si>
    <t>ESCOBAS CEPILLO</t>
  </si>
  <si>
    <t>CUBETAS</t>
  </si>
  <si>
    <t>GUANTES #7</t>
  </si>
  <si>
    <t>GUANTES #8</t>
  </si>
  <si>
    <t>GUANTES #9</t>
  </si>
  <si>
    <t>FRANELA GRIS</t>
  </si>
  <si>
    <t xml:space="preserve">FIBRA VERDE </t>
  </si>
  <si>
    <t xml:space="preserve">TOALLAS SANITAS </t>
  </si>
  <si>
    <t>BOMBA DESTAPA CAÑOS</t>
  </si>
  <si>
    <t xml:space="preserve">EMBUDOS </t>
  </si>
  <si>
    <t>ATOMIZADOR</t>
  </si>
  <si>
    <t xml:space="preserve">LITROS </t>
  </si>
  <si>
    <t>JABON LIQUIDO PARA MANOS</t>
  </si>
  <si>
    <t xml:space="preserve">LITRO </t>
  </si>
  <si>
    <t>GEL ANTIBACTERIAL</t>
  </si>
  <si>
    <t>DESPACHADOR DE JABON</t>
  </si>
  <si>
    <t xml:space="preserve">BOTE CHICO DE BASURA </t>
  </si>
  <si>
    <t xml:space="preserve">FABULOSO </t>
  </si>
  <si>
    <t xml:space="preserve">PAPEL HIGIENIO </t>
  </si>
  <si>
    <t>MONTO TOTAL PARA MATERIAL DE LIMPIEZA</t>
  </si>
  <si>
    <t>VASOS TÉRMICOS DESECHABLES</t>
  </si>
  <si>
    <t>VASO DESECHABLE</t>
  </si>
  <si>
    <t>CUCHARA DESECHABLE CHICA</t>
  </si>
  <si>
    <t>CUCHARA DESECHABLE GRANDE</t>
  </si>
  <si>
    <t>SERVILLETAS</t>
  </si>
  <si>
    <t xml:space="preserve">PLATO DESECHABLE EXTENDIDO GRANDE </t>
  </si>
  <si>
    <t xml:space="preserve">PLATO DESECHABLE EXTENDIDO CHICO </t>
  </si>
  <si>
    <t xml:space="preserve">PLATO DESECHABLE HONDO CHICO </t>
  </si>
  <si>
    <t>PLATO DESECHABLE HONDO GRANDE</t>
  </si>
  <si>
    <t xml:space="preserve">TENEDOR DESECHABLE CHICO </t>
  </si>
  <si>
    <t xml:space="preserve">TENEDOR DESECHABLE GRANDE </t>
  </si>
  <si>
    <t xml:space="preserve">BOTELLAS DE AGUA 330ML </t>
  </si>
  <si>
    <t xml:space="preserve">GALLETAS </t>
  </si>
  <si>
    <t xml:space="preserve">DESPENSA </t>
  </si>
  <si>
    <t xml:space="preserve">REFRESCOS 335ML </t>
  </si>
  <si>
    <t xml:space="preserve">GARRAFON DE AGUA </t>
  </si>
  <si>
    <t>INSTANCIA DE LA MUJER</t>
  </si>
  <si>
    <t>MONTO TOTAL PARA ABARROTES</t>
  </si>
  <si>
    <t>PARTIDA</t>
  </si>
  <si>
    <t xml:space="preserve">DESCRIPCIÓN </t>
  </si>
  <si>
    <t>MONTO</t>
  </si>
  <si>
    <t>Arcones navideños</t>
  </si>
  <si>
    <t xml:space="preserve">Apoyo de fomento cultural y deportivo </t>
  </si>
  <si>
    <t>Premios de puntualidad para 
sindicalizados</t>
  </si>
  <si>
    <t xml:space="preserve">Fondo de préstamos </t>
  </si>
  <si>
    <t>Seguro de vida</t>
  </si>
  <si>
    <t>Juguetes para hijos de personal sindicalizado</t>
  </si>
  <si>
    <t xml:space="preserve">Servicios funerarios y cementerios </t>
  </si>
  <si>
    <t xml:space="preserve">Pensiones </t>
  </si>
  <si>
    <t>VESTUARIOS Y UNIFORMES</t>
  </si>
  <si>
    <t xml:space="preserve">ÁREA </t>
  </si>
  <si>
    <t xml:space="preserve">MONTO </t>
  </si>
  <si>
    <t>Oficialia mayor</t>
  </si>
  <si>
    <t>DESARROLLO SOCIAL Y HUMANO al</t>
  </si>
  <si>
    <t>ARVHIVO</t>
  </si>
  <si>
    <t>LLANTAS</t>
  </si>
  <si>
    <t>GATO HIDRAULICO</t>
  </si>
  <si>
    <t>PINZAS DE CHOFER</t>
  </si>
  <si>
    <t xml:space="preserve">PINZAS DE ELECTRICISTA </t>
  </si>
  <si>
    <t xml:space="preserve">PINZA DE PRESION </t>
  </si>
  <si>
    <t>LLAVE DE CRUZ</t>
  </si>
  <si>
    <t>JAC FRISON T9, PICK UP(MEDIANO)</t>
  </si>
  <si>
    <t>TRANSPARECIA</t>
  </si>
  <si>
    <t>SERVICIO</t>
  </si>
  <si>
    <t>JARDINERÍA Y FUMIGACIÓN</t>
  </si>
  <si>
    <t>MANTENIMIENTO Y CONCENTRACIÓN DE INMUEBLES</t>
  </si>
  <si>
    <t xml:space="preserve">SONIDO </t>
  </si>
  <si>
    <t>RENTA DE MESAS</t>
  </si>
  <si>
    <t xml:space="preserve">RENTA DE SILLAS </t>
  </si>
  <si>
    <t>RENTA DE SALON DE EVENTOS</t>
  </si>
  <si>
    <t>DE INTERNET</t>
  </si>
  <si>
    <t xml:space="preserve">PLOMERIA </t>
  </si>
  <si>
    <t>PINTURA</t>
  </si>
  <si>
    <t xml:space="preserve">ELECTRICISTA </t>
  </si>
  <si>
    <t xml:space="preserve">REPARACIÓN Y MANTENIMIENTO DE EQUIPO DE TRANSPORTE </t>
  </si>
  <si>
    <t xml:space="preserve">REPARACION DE VEHICULOS INSTITUCIONALES </t>
  </si>
  <si>
    <t>MANTENIMIENTO DE VEHICULOS INSTITUCIONALES</t>
  </si>
  <si>
    <t>MANTENIMIENTO DE OFICINA</t>
  </si>
  <si>
    <t xml:space="preserve">INTERNET </t>
  </si>
  <si>
    <t>PAGINA DE LA WEB DEL MUNICIPIO DE TEPEAPULCO HIDALGO</t>
  </si>
  <si>
    <t>CAPACITACIÓN</t>
  </si>
  <si>
    <t>ALIMENTACIÓN PARA REUNIONES, CAPACITACIONES Y EVENTOS</t>
  </si>
  <si>
    <t>MONTO TOTAL PARA CONTRATACIÓN DE SERVICIOS</t>
  </si>
  <si>
    <t xml:space="preserve">FOCOS </t>
  </si>
  <si>
    <t>LAMPARAS LED</t>
  </si>
  <si>
    <t xml:space="preserve">LAMPARAS SOLARES </t>
  </si>
  <si>
    <t xml:space="preserve">CUBETA </t>
  </si>
  <si>
    <t xml:space="preserve">PINTURA </t>
  </si>
  <si>
    <t>LITROS</t>
  </si>
  <si>
    <t xml:space="preserve">THINNER </t>
  </si>
  <si>
    <t>BROCHAS</t>
  </si>
  <si>
    <t>LIJAS</t>
  </si>
  <si>
    <t>RODILLOS</t>
  </si>
  <si>
    <t xml:space="preserve">GUANTES CARNAZA </t>
  </si>
  <si>
    <t>PARES</t>
  </si>
  <si>
    <t xml:space="preserve">BOTAS DE HULE </t>
  </si>
  <si>
    <t>TALADRO</t>
  </si>
  <si>
    <t xml:space="preserve">BROCAS </t>
  </si>
  <si>
    <t>REMACHADORA</t>
  </si>
  <si>
    <t xml:space="preserve">MARTILLO </t>
  </si>
  <si>
    <t>CINCEL</t>
  </si>
  <si>
    <t>DESARMADORES</t>
  </si>
  <si>
    <t>ESPATULA</t>
  </si>
  <si>
    <t xml:space="preserve">ARCO CON CEGUETA </t>
  </si>
  <si>
    <t>LLAVES ESPAÑOLAS</t>
  </si>
  <si>
    <t xml:space="preserve">PERICO </t>
  </si>
  <si>
    <t xml:space="preserve">STILSON </t>
  </si>
  <si>
    <t>ESMERIL</t>
  </si>
  <si>
    <t xml:space="preserve">SOPLETE PORTATIL </t>
  </si>
  <si>
    <t xml:space="preserve">EXTENSIÓN </t>
  </si>
  <si>
    <t xml:space="preserve">BOMBA DE AGUA 1HP </t>
  </si>
  <si>
    <t xml:space="preserve">BOMBA DE HERRAJE PARA TANQUE DE AGUA </t>
  </si>
  <si>
    <t xml:space="preserve">CAJA </t>
  </si>
  <si>
    <t>BISAGRAS</t>
  </si>
  <si>
    <t xml:space="preserve">PALANCA PARA TANQUE DE AGUA </t>
  </si>
  <si>
    <t>MANGUERA COFLEX</t>
  </si>
  <si>
    <t xml:space="preserve">REMACHES DE CADA TAMAÑO </t>
  </si>
  <si>
    <t xml:space="preserve">LLAVES DE LAVABO </t>
  </si>
  <si>
    <t>CESPOL PARA LAVABO</t>
  </si>
  <si>
    <t>CINTA DE PRECAUCIÓN</t>
  </si>
  <si>
    <t xml:space="preserve">FLEXOMETRO TRUPPER </t>
  </si>
  <si>
    <t>PINTURA EN AEREOSOL BLANCO</t>
  </si>
  <si>
    <t>LONAS</t>
  </si>
  <si>
    <t>CONTRATACIÓN DE SERVICIOS</t>
  </si>
  <si>
    <t xml:space="preserve">TINACOS </t>
  </si>
  <si>
    <t>MEDALLAS</t>
  </si>
  <si>
    <t xml:space="preserve">PLAYERAS </t>
  </si>
  <si>
    <t>TROFEOS</t>
  </si>
  <si>
    <t>CHALECOS REFLEJANTES</t>
  </si>
  <si>
    <t xml:space="preserve">BALONES </t>
  </si>
  <si>
    <t>MINGITORIOS</t>
  </si>
  <si>
    <t>TAZAS INDUSTRIALES</t>
  </si>
  <si>
    <t xml:space="preserve">TORNIQUETES </t>
  </si>
  <si>
    <t>SILLA ERGONOMICA</t>
  </si>
  <si>
    <t xml:space="preserve">SILLA DE VISITA </t>
  </si>
  <si>
    <t xml:space="preserve">ESCRITORIO </t>
  </si>
  <si>
    <t>SILLA PLEGABLE</t>
  </si>
  <si>
    <t>LOCKER</t>
  </si>
  <si>
    <t>ARCHIVERO</t>
  </si>
  <si>
    <t>ANAQUEL DE CUATRO ENTREPAÑOS DE ACERO</t>
  </si>
  <si>
    <t>CAJONERA</t>
  </si>
  <si>
    <t>ORGANIZADORES DE ESCRITORIO</t>
  </si>
  <si>
    <t>ARCHIVERO DE MALLA 3 NIVELES</t>
  </si>
  <si>
    <t>MESAS PEQUEÑAS</t>
  </si>
  <si>
    <t>CAFETERA</t>
  </si>
  <si>
    <t>BUZÓN DE SUGERENCIAS</t>
  </si>
  <si>
    <t xml:space="preserve">MONTO TOTAL PARA BIENES DE OFICINA </t>
  </si>
  <si>
    <t xml:space="preserve">TURISMO </t>
  </si>
  <si>
    <t xml:space="preserve">MATERIALES Y SUMINISTROS </t>
  </si>
  <si>
    <t>Materiales de administración,
 emisión de documentos y 
artículos oficiales</t>
  </si>
  <si>
    <t>Materiales, útiles y equipos 
menores de oficina</t>
  </si>
  <si>
    <t>Materiales y útiles de impresión
 y reproducción</t>
  </si>
  <si>
    <t>Materiales para el registro e 
identificación de bienes y personas</t>
  </si>
  <si>
    <t>Productos alimenticios para
 personas</t>
  </si>
  <si>
    <t>Materias primas y materiales 
de producción y
comercialización</t>
  </si>
  <si>
    <t>Mercancías adquiridas para su
 comercialización</t>
  </si>
  <si>
    <t>Materiales y artículos de 
construcción y de reparación</t>
  </si>
  <si>
    <t>Otros materiales y artículos de 
construcción y reparación</t>
  </si>
  <si>
    <t>Combustibles, lubricantes y 
aditivos</t>
  </si>
  <si>
    <t>Combustibles, lubricantes y 
aditivoS</t>
  </si>
  <si>
    <t>Vestuario, blancos, prendas de 
protección y artículos
deportivos</t>
  </si>
  <si>
    <t>Herramientas, refacciones y 
accesorios menores</t>
  </si>
  <si>
    <t>Refacciones y accesorios 
menores de edificios</t>
  </si>
  <si>
    <t>Refacciones y accesorios 
menores de equipo de
cómputo y tecnologías de la 
información</t>
  </si>
  <si>
    <t>Refacciones y accesorios menores 
de equipo de
transporte</t>
  </si>
  <si>
    <t>SERVICIOS GENERALES</t>
  </si>
  <si>
    <t>Arrendamiento de equipo de transporte</t>
  </si>
  <si>
    <t>Servicios profesionales, científicos, 
técnicos y otros servicios</t>
  </si>
  <si>
    <t>Servicios de instalación, reparación, 
mantenimiento y conservación</t>
  </si>
  <si>
    <t>Instalación, reparación y mantenimiento 
de equipode cómputo y tecnología de
la información</t>
  </si>
  <si>
    <t xml:space="preserve">Servicios de comunicación social y 
publicidad
</t>
  </si>
  <si>
    <t>Difusión por radio, televisión y otros 
medios demensajes comerciales para 
promover la venta de bienes o servicios</t>
  </si>
  <si>
    <t>Servicios de creatividad, preproducción y
producción de publicidad, excepto internet</t>
  </si>
  <si>
    <t>Servicios oficiales</t>
  </si>
  <si>
    <t>Exposiciones</t>
  </si>
  <si>
    <t>BIENES MUEBLES, INMUEBLES E INTANGIBLES</t>
  </si>
  <si>
    <t>Equipo de cómputo y de tecnología de la
información</t>
  </si>
  <si>
    <t xml:space="preserve">Bienes informáticos </t>
  </si>
  <si>
    <t>MATERIALES Y SUMINISTROS</t>
  </si>
  <si>
    <t>Materiales de administración, emisión de 
documentos y artículos oficiales</t>
  </si>
  <si>
    <t>Refacciones y accesorios menores de mobiliario 
y equipo de administración, educacional y 
recreativo</t>
  </si>
  <si>
    <t>Refacciones y accesorios menores de equipo de 
cómputo y tecnologías de la información</t>
  </si>
  <si>
    <t>Refacciones y accesorios menores otros bienes 
muebles</t>
  </si>
  <si>
    <t>Servicios profesionales, científicos, técnicos y 
otros servicios</t>
  </si>
  <si>
    <t>Servicios legales, de contabilidad, auditoría y 
relacionados</t>
  </si>
  <si>
    <t>Servicios de traslado y viáticos</t>
  </si>
  <si>
    <t>Pasajes terrestres</t>
  </si>
  <si>
    <t>Equipo de cómputo y de tecnología de la 
información</t>
  </si>
  <si>
    <t xml:space="preserve">MONTO TOTAL REQUERIDO DEL PROGRAMA </t>
  </si>
  <si>
    <t>NOMBRE DE LA ARTIDA</t>
  </si>
  <si>
    <t xml:space="preserve">FRECUENCIA </t>
  </si>
  <si>
    <t>MONTO ANUAL</t>
  </si>
  <si>
    <t xml:space="preserve">Material de papelería y 
productos de cafetería </t>
  </si>
  <si>
    <t xml:space="preserve">Mensual </t>
  </si>
  <si>
    <t xml:space="preserve">Tintas rotulación de unidades </t>
  </si>
  <si>
    <t>Semestral</t>
  </si>
  <si>
    <t>Impresiones sobre prendas de vestir</t>
  </si>
  <si>
    <t>semestral</t>
  </si>
  <si>
    <t>Material de limpieza</t>
  </si>
  <si>
    <t>Material, articulos y enseres 
para el aseo, limpieza e higiene</t>
  </si>
  <si>
    <t>Productos alimenticios para servidores
públicos</t>
  </si>
  <si>
    <t>Combustibles, lubricantes, aditivos, carbón y sus
derivados adquiridos como materia prima</t>
  </si>
  <si>
    <t>Aceites aditivos</t>
  </si>
  <si>
    <t xml:space="preserve">Material de concreto </t>
  </si>
  <si>
    <t xml:space="preserve">Anual </t>
  </si>
  <si>
    <t>Material</t>
  </si>
  <si>
    <t>Madera y productos de madera</t>
  </si>
  <si>
    <t xml:space="preserve">Hojas de triplay </t>
  </si>
  <si>
    <t xml:space="preserve">Material eléctrico </t>
  </si>
  <si>
    <t>Productos químicos básicos</t>
  </si>
  <si>
    <t>Relleno de tanques de oxigeno,
equipo de respiración autonomo, gas 
L.P, extintores</t>
  </si>
  <si>
    <t>Materiales, accesorios y suministros médicos</t>
  </si>
  <si>
    <t>Materiales y suministros médicos</t>
  </si>
  <si>
    <t xml:space="preserve">Bimestral </t>
  </si>
  <si>
    <t>Combustible</t>
  </si>
  <si>
    <t>Vestuarios y uniformes</t>
  </si>
  <si>
    <t xml:space="preserve">uniformes </t>
  </si>
  <si>
    <t xml:space="preserve">Semestral </t>
  </si>
  <si>
    <t>Prendas de seguridad</t>
  </si>
  <si>
    <t>Prendas de máxima seguridad espeiales
de protección personal</t>
  </si>
  <si>
    <t xml:space="preserve">Herramientas Menores </t>
  </si>
  <si>
    <t>Herramientas, accesorios</t>
  </si>
  <si>
    <t>Refacciones y accesorios menores</t>
  </si>
  <si>
    <t xml:space="preserve">Chapas, candados, lllaves </t>
  </si>
  <si>
    <t>Refacciones y accesorios menores de mobiliario y 
equipo de administración, educacional y recreativo</t>
  </si>
  <si>
    <t>Sillas, escritorios, archiveros, anaquel</t>
  </si>
  <si>
    <t>Refacciones y accesorios menores de equipo de
transporte</t>
  </si>
  <si>
    <t>Adquisición de autopartes de equipo de
transporte</t>
  </si>
  <si>
    <t>Neumaticos y cámaras</t>
  </si>
  <si>
    <t xml:space="preserve">Llantas para unidades de emergencias </t>
  </si>
  <si>
    <t xml:space="preserve">Gas </t>
  </si>
  <si>
    <t>Gas</t>
  </si>
  <si>
    <t>Arrendamiento de maquinaria, otros equipos y
herramientas</t>
  </si>
  <si>
    <t xml:space="preserve">Asignaciones destinadas a cubriri el 
alquiler de toda clase de maquinaria </t>
  </si>
  <si>
    <t xml:space="preserve">Servicios de arrendamiento </t>
  </si>
  <si>
    <t>Arrendamiento de vallas de seguridad</t>
  </si>
  <si>
    <t>Conservación y mantenimiento menor de inmuebles</t>
  </si>
  <si>
    <t xml:space="preserve">Mantenimiento menor de la estación </t>
  </si>
  <si>
    <t xml:space="preserve">Mantenimiento de vehiculos de 
emergencia </t>
  </si>
  <si>
    <t xml:space="preserve">Viaticos para capacitación </t>
  </si>
  <si>
    <t>Congresos y convenciones</t>
  </si>
  <si>
    <t>Requerimiento de recurso</t>
  </si>
  <si>
    <t>Otros servicios generales</t>
  </si>
  <si>
    <t xml:space="preserve">Polizas de seguro de vida </t>
  </si>
  <si>
    <t>Becas y otras ayudas para programas de capacitación</t>
  </si>
  <si>
    <t>Capacitación</t>
  </si>
  <si>
    <t>Vehículos y equipo de transporte</t>
  </si>
  <si>
    <t xml:space="preserve">Adquisición de vehiculos de emergencia </t>
  </si>
  <si>
    <t xml:space="preserve">Herramientas y maquinas </t>
  </si>
  <si>
    <t>SERVICIOS MUNICIPALES</t>
  </si>
  <si>
    <t>Identificadores e Iconos de señalización</t>
  </si>
  <si>
    <t>Vidrio y productos de vidrio</t>
  </si>
  <si>
    <t>Material Eléctrico</t>
  </si>
  <si>
    <t>Materiales complementarios</t>
  </si>
  <si>
    <t>Combustibles y lubricantes para vehículos aéreos</t>
  </si>
  <si>
    <t>Herramientas Menores</t>
  </si>
  <si>
    <t>Refacciones y accesorios menores de maquinaria y otros equipos</t>
  </si>
  <si>
    <t>Servicio de Energía Eléctrica</t>
  </si>
  <si>
    <t>Servicios de apoyo administrativo, fotocopiado e impresión</t>
  </si>
  <si>
    <t>Mantenimiento de Maquinaria y Equipo</t>
  </si>
  <si>
    <t>Vehículos y Equipo Terrestre</t>
  </si>
  <si>
    <t>Otros arrendamientos</t>
  </si>
  <si>
    <t>(ALGUNOS PENDIENTES)</t>
  </si>
  <si>
    <t>COSTO MENSUAL</t>
  </si>
  <si>
    <t>PAPELERÍA</t>
  </si>
  <si>
    <t>BIENES 
INFORMATICOS</t>
  </si>
  <si>
    <t>SUMINISTROS DE
LIMPIEZA</t>
  </si>
  <si>
    <t>GASOLINA Y 
ADITIVOS</t>
  </si>
  <si>
    <t xml:space="preserve">COFFEE BREAK </t>
  </si>
  <si>
    <t>SERVICIOS 
INTEGRALES DE ACTOS 
CONMEMORATIVOS</t>
  </si>
  <si>
    <t>Refacciones y accesorios menores de equipo de
cómputo y tecnologías de la información</t>
  </si>
  <si>
    <t xml:space="preserve">PAPELERÍA </t>
  </si>
  <si>
    <t>CONSEJO DISTRITAL
(MES DE NOVIEMBRE)</t>
  </si>
  <si>
    <t>FERIA EXPO GANADERA 
(MES DE ENERO)</t>
  </si>
  <si>
    <t>GUIAS DE TRÁNSITO PARA 
MOVILIZACIÓN DE GANADO, 
PRODUCTOS Y SUBPRODUCTOS 
PECUARIOS</t>
  </si>
  <si>
    <t xml:space="preserve">AVES DE DOBLE PROPOSITO Y 
POSTURA </t>
  </si>
  <si>
    <t xml:space="preserve">COMPUTADORA </t>
  </si>
  <si>
    <t>COMBUSTIBLES, LUBRICANTES Y 
ADITIVOS (GASOLINA)</t>
  </si>
  <si>
    <t xml:space="preserve">MONTO TOTAL REQUERIDO DEL 
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</si>
</sst>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_-&quot;$&quot;* #,##0.00_-;\-&quot;$&quot;* #,##0.00_-;_-&quot;$&quot;* &quot;-&quot;??_-;_-@"/>
  </numFmts>
  <fonts count="29"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sz val="14"/>
      <color theme="1"/>
      <name val="Arial"/>
    </font>
    <font>
      <sz val="11"/>
      <color theme="1"/>
      <name val="Calibri"/>
      <scheme val="minor"/>
    </font>
    <font>
      <sz val="11"/>
      <color rgb="FF000000"/>
      <name val="&quot;Century Gothic&quot;"/>
    </font>
    <font>
      <b/>
      <sz val="11"/>
      <color rgb="FF000000"/>
      <name val="&quot;Century Gothic&quot;"/>
    </font>
    <font>
      <sz val="11"/>
      <name val="Calibri"/>
    </font>
    <font>
      <sz val="11"/>
      <color rgb="FF0F1111"/>
      <name val="&quot;Century Gothic&quot;"/>
    </font>
    <font>
      <sz val="11"/>
      <color theme="1"/>
      <name val="&quot;Century Gothic&quot;"/>
    </font>
    <font>
      <sz val="11"/>
      <color rgb="FF303030"/>
      <name val="&quot;Century Gothic&quot;"/>
    </font>
    <font>
      <b/>
      <i/>
      <sz val="11"/>
      <color theme="1"/>
      <name val="Calibri"/>
      <scheme val="minor"/>
    </font>
    <font>
      <b/>
      <sz val="14"/>
      <color theme="1"/>
      <name val="Calibri"/>
      <scheme val="minor"/>
    </font>
    <font>
      <i/>
      <sz val="12"/>
      <color theme="1"/>
      <name val="Arial"/>
    </font>
    <font>
      <b/>
      <i/>
      <sz val="12"/>
      <color theme="1"/>
      <name val="Arial"/>
    </font>
    <font>
      <sz val="12"/>
      <color theme="1"/>
      <name val="Arial"/>
    </font>
    <font>
      <sz val="11"/>
      <color theme="1"/>
      <name val="Calibri"/>
    </font>
    <font>
      <b/>
      <sz val="11"/>
      <color theme="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b/>
      <sz val="9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9"/>
      <color theme="1"/>
      <name val="Calibri"/>
      <scheme val="minor"/>
    </font>
    <font>
      <b/>
      <sz val="11"/>
      <color theme="1"/>
      <name val="Calibri"/>
      <scheme val="minor"/>
    </font>
    <font>
      <sz val="13"/>
      <color theme="1"/>
      <name val="Impact"/>
    </font>
    <font>
      <sz val="12"/>
      <color theme="1"/>
      <name val="Impact"/>
    </font>
    <font>
      <b/>
      <sz val="12"/>
      <color theme="1"/>
      <name val="Calibri"/>
    </font>
    <font>
      <i/>
      <sz val="11"/>
      <color rgb="FF0000FF"/>
      <name val="Calibri"/>
    </font>
    <font>
      <b/>
      <i/>
      <sz val="11"/>
      <color theme="1"/>
      <name val="Calibri"/>
    </font>
  </fonts>
  <fills count="4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C9C9C9"/>
        <bgColor rgb="FFC9C9C9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  <fill>
      <patternFill patternType="solid">
        <fgColor rgb="FFC5D3FF"/>
        <bgColor rgb="FFC5D3FF"/>
      </patternFill>
    </fill>
    <fill>
      <patternFill patternType="solid">
        <fgColor rgb="FFFFFF00"/>
        <bgColor rgb="FFFFFF00"/>
      </patternFill>
    </fill>
    <fill>
      <patternFill patternType="solid">
        <fgColor rgb="FFFFE699"/>
        <bgColor rgb="FFFFE699"/>
      </patternFill>
    </fill>
    <fill>
      <patternFill patternType="solid">
        <fgColor theme="8"/>
        <bgColor theme="8"/>
      </patternFill>
    </fill>
    <fill>
      <patternFill patternType="solid">
        <fgColor rgb="FF800000"/>
        <bgColor rgb="FF800000"/>
      </patternFill>
    </fill>
    <fill>
      <patternFill patternType="solid">
        <fgColor rgb="FFC4BD97"/>
        <bgColor rgb="FFC4BD97"/>
      </patternFill>
    </fill>
    <fill>
      <patternFill patternType="solid">
        <fgColor rgb="FFB6DDE8"/>
        <bgColor rgb="FFB6DDE8"/>
      </patternFill>
    </fill>
    <fill>
      <patternFill patternType="solid">
        <fgColor rgb="FFE5B8B7"/>
        <bgColor rgb="FFE5B8B7"/>
      </patternFill>
    </fill>
    <fill>
      <patternFill patternType="solid">
        <fgColor rgb="FFCCC0D9"/>
        <bgColor rgb="FFCCC0D9"/>
      </patternFill>
    </fill>
    <fill>
      <patternFill patternType="solid">
        <fgColor rgb="FF92CDDC"/>
        <bgColor rgb="FF92CDDC"/>
      </patternFill>
    </fill>
    <fill>
      <patternFill patternType="solid">
        <fgColor rgb="FFCC3399"/>
        <bgColor rgb="FFCC3399"/>
      </patternFill>
    </fill>
    <fill>
      <patternFill patternType="solid">
        <fgColor rgb="FFC6D9F0"/>
        <bgColor rgb="FFC6D9F0"/>
      </patternFill>
    </fill>
    <fill>
      <patternFill patternType="solid">
        <fgColor rgb="FFFFCC99"/>
        <bgColor rgb="FFFFCC99"/>
      </patternFill>
    </fill>
    <fill>
      <patternFill patternType="solid">
        <fgColor rgb="FFFF9933"/>
        <bgColor rgb="FFFF9933"/>
      </patternFill>
    </fill>
    <fill>
      <patternFill patternType="solid">
        <fgColor rgb="FF92D050"/>
        <bgColor rgb="FF92D050"/>
      </patternFill>
    </fill>
    <fill>
      <patternFill patternType="solid">
        <fgColor rgb="FF66FFFF"/>
        <bgColor rgb="FF66FFFF"/>
      </patternFill>
    </fill>
    <fill>
      <patternFill patternType="solid">
        <fgColor rgb="FFFF0066"/>
        <bgColor rgb="FFFF0066"/>
      </patternFill>
    </fill>
    <fill>
      <patternFill patternType="solid">
        <fgColor rgb="FFFFFF66"/>
        <bgColor rgb="FFFFFF66"/>
      </patternFill>
    </fill>
    <fill>
      <patternFill patternType="solid">
        <fgColor rgb="FFFF7C80"/>
        <bgColor rgb="FFFF7C80"/>
      </patternFill>
    </fill>
    <fill>
      <patternFill patternType="solid">
        <fgColor rgb="FF66CCFF"/>
        <bgColor rgb="FF66CCFF"/>
      </patternFill>
    </fill>
    <fill>
      <patternFill patternType="solid">
        <fgColor rgb="FFC2D69B"/>
        <bgColor rgb="FFC2D69B"/>
      </patternFill>
    </fill>
    <fill>
      <patternFill patternType="solid">
        <fgColor rgb="FFFF99CC"/>
        <bgColor rgb="FFFF99CC"/>
      </patternFill>
    </fill>
    <fill>
      <patternFill patternType="solid">
        <fgColor rgb="FF00B050"/>
        <bgColor rgb="FF00B050"/>
      </patternFill>
    </fill>
    <fill>
      <patternFill patternType="solid">
        <fgColor rgb="FF99FF99"/>
        <bgColor rgb="FF99FF99"/>
      </patternFill>
    </fill>
    <fill>
      <patternFill patternType="solid">
        <fgColor rgb="FFCC00CC"/>
        <bgColor rgb="FFCC00CC"/>
      </patternFill>
    </fill>
    <fill>
      <patternFill patternType="solid">
        <fgColor rgb="FFFABF8F"/>
        <bgColor rgb="FFFABF8F"/>
      </patternFill>
    </fill>
    <fill>
      <patternFill patternType="solid">
        <fgColor rgb="FF95B3D7"/>
        <bgColor rgb="FF95B3D7"/>
      </patternFill>
    </fill>
    <fill>
      <patternFill patternType="solid">
        <fgColor rgb="FFFDE9D9"/>
        <bgColor rgb="FFFDE9D9"/>
      </patternFill>
    </fill>
    <fill>
      <patternFill patternType="solid">
        <fgColor rgb="FFFFC000"/>
        <bgColor rgb="FFFFC000"/>
      </patternFill>
    </fill>
    <fill>
      <patternFill patternType="solid">
        <fgColor rgb="FFB2A1C7"/>
        <bgColor rgb="FFB2A1C7"/>
      </patternFill>
    </fill>
    <fill>
      <patternFill patternType="solid">
        <fgColor rgb="FFFBD4B4"/>
        <bgColor rgb="FFFBD4B4"/>
      </patternFill>
    </fill>
    <fill>
      <patternFill patternType="solid">
        <fgColor rgb="FF00B0F0"/>
        <bgColor rgb="FF00B0F0"/>
      </patternFill>
    </fill>
    <fill>
      <patternFill patternType="solid">
        <fgColor rgb="FF5559AF"/>
        <bgColor rgb="FF5559AF"/>
      </patternFill>
    </fill>
    <fill>
      <patternFill patternType="solid">
        <fgColor rgb="FFFF00FF"/>
        <bgColor rgb="FFFF00FF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C27BA0"/>
        <bgColor rgb="FFC27BA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A2C4C9"/>
        <bgColor rgb="FFA2C4C9"/>
      </patternFill>
    </fill>
    <fill>
      <patternFill patternType="solid">
        <fgColor rgb="FF8E7CC3"/>
        <bgColor rgb="FF8E7CC3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3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/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4" fillId="0" borderId="5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4" fontId="8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64" fontId="10" fillId="0" borderId="0" xfId="0" applyNumberFormat="1" applyFont="1"/>
    <xf numFmtId="0" fontId="7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3" fillId="0" borderId="0" xfId="0" applyNumberFormat="1" applyFont="1"/>
    <xf numFmtId="0" fontId="4" fillId="7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3" fillId="0" borderId="5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164" fontId="13" fillId="0" borderId="4" xfId="0" applyNumberFormat="1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164" fontId="14" fillId="0" borderId="4" xfId="0" applyNumberFormat="1" applyFont="1" applyBorder="1" applyAlignment="1">
      <alignment vertical="top"/>
    </xf>
    <xf numFmtId="0" fontId="15" fillId="0" borderId="0" xfId="0" applyFont="1"/>
    <xf numFmtId="0" fontId="17" fillId="11" borderId="13" xfId="0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/>
    </xf>
    <xf numFmtId="0" fontId="18" fillId="10" borderId="0" xfId="0" applyFont="1" applyFill="1" applyAlignment="1">
      <alignment horizontal="left" vertical="center" wrapText="1"/>
    </xf>
    <xf numFmtId="0" fontId="19" fillId="12" borderId="17" xfId="0" applyFont="1" applyFill="1" applyBorder="1" applyAlignment="1">
      <alignment horizontal="center" vertical="center" wrapText="1"/>
    </xf>
    <xf numFmtId="0" fontId="19" fillId="13" borderId="17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19" fillId="15" borderId="17" xfId="0" applyFont="1" applyFill="1" applyBorder="1" applyAlignment="1">
      <alignment horizontal="center" vertical="center" wrapText="1"/>
    </xf>
    <xf numFmtId="0" fontId="19" fillId="16" borderId="17" xfId="0" applyFont="1" applyFill="1" applyBorder="1" applyAlignment="1">
      <alignment horizontal="center" vertical="center"/>
    </xf>
    <xf numFmtId="0" fontId="19" fillId="17" borderId="17" xfId="0" applyFont="1" applyFill="1" applyBorder="1" applyAlignment="1">
      <alignment horizontal="center" vertical="center"/>
    </xf>
    <xf numFmtId="0" fontId="19" fillId="18" borderId="17" xfId="0" applyFont="1" applyFill="1" applyBorder="1" applyAlignment="1">
      <alignment horizontal="center" vertical="center" wrapText="1"/>
    </xf>
    <xf numFmtId="0" fontId="19" fillId="19" borderId="17" xfId="0" applyFont="1" applyFill="1" applyBorder="1" applyAlignment="1">
      <alignment horizontal="center" wrapText="1"/>
    </xf>
    <xf numFmtId="0" fontId="19" fillId="20" borderId="17" xfId="0" applyFont="1" applyFill="1" applyBorder="1" applyAlignment="1">
      <alignment horizontal="center" vertical="center" wrapText="1"/>
    </xf>
    <xf numFmtId="0" fontId="19" fillId="21" borderId="17" xfId="0" applyFont="1" applyFill="1" applyBorder="1" applyAlignment="1">
      <alignment horizontal="center" vertical="center" wrapText="1"/>
    </xf>
    <xf numFmtId="0" fontId="19" fillId="22" borderId="17" xfId="0" applyFont="1" applyFill="1" applyBorder="1" applyAlignment="1">
      <alignment horizontal="center" vertical="center" wrapText="1"/>
    </xf>
    <xf numFmtId="0" fontId="19" fillId="23" borderId="17" xfId="0" applyFont="1" applyFill="1" applyBorder="1" applyAlignment="1">
      <alignment horizontal="center" vertical="center" wrapText="1"/>
    </xf>
    <xf numFmtId="0" fontId="19" fillId="24" borderId="17" xfId="0" applyFont="1" applyFill="1" applyBorder="1" applyAlignment="1">
      <alignment horizontal="center" wrapText="1"/>
    </xf>
    <xf numFmtId="0" fontId="19" fillId="25" borderId="17" xfId="0" applyFont="1" applyFill="1" applyBorder="1" applyAlignment="1">
      <alignment horizontal="center" vertical="center" wrapText="1"/>
    </xf>
    <xf numFmtId="0" fontId="19" fillId="26" borderId="17" xfId="0" applyFont="1" applyFill="1" applyBorder="1" applyAlignment="1">
      <alignment horizontal="center" vertical="center" wrapText="1"/>
    </xf>
    <xf numFmtId="0" fontId="19" fillId="27" borderId="17" xfId="0" applyFont="1" applyFill="1" applyBorder="1" applyAlignment="1">
      <alignment horizontal="center" vertical="center" wrapText="1"/>
    </xf>
    <xf numFmtId="0" fontId="19" fillId="28" borderId="17" xfId="0" applyFont="1" applyFill="1" applyBorder="1" applyAlignment="1">
      <alignment horizontal="center" wrapText="1"/>
    </xf>
    <xf numFmtId="0" fontId="19" fillId="29" borderId="17" xfId="0" applyFont="1" applyFill="1" applyBorder="1" applyAlignment="1">
      <alignment horizontal="center" vertical="center" wrapText="1"/>
    </xf>
    <xf numFmtId="0" fontId="19" fillId="30" borderId="17" xfId="0" applyFont="1" applyFill="1" applyBorder="1" applyAlignment="1">
      <alignment horizont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31" borderId="8" xfId="0" applyFont="1" applyFill="1" applyBorder="1" applyAlignment="1">
      <alignment wrapText="1"/>
    </xf>
    <xf numFmtId="0" fontId="19" fillId="32" borderId="17" xfId="0" applyFont="1" applyFill="1" applyBorder="1" applyAlignment="1">
      <alignment horizontal="center" vertical="center" wrapText="1"/>
    </xf>
    <xf numFmtId="0" fontId="19" fillId="20" borderId="17" xfId="0" applyFont="1" applyFill="1" applyBorder="1" applyAlignment="1">
      <alignment vertical="center" wrapText="1"/>
    </xf>
    <xf numFmtId="0" fontId="19" fillId="33" borderId="8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wrapText="1"/>
    </xf>
    <xf numFmtId="0" fontId="19" fillId="28" borderId="8" xfId="0" applyFont="1" applyFill="1" applyBorder="1" applyAlignment="1">
      <alignment horizontal="center" wrapText="1"/>
    </xf>
    <xf numFmtId="0" fontId="19" fillId="34" borderId="8" xfId="0" applyFont="1" applyFill="1" applyBorder="1" applyAlignment="1">
      <alignment horizontal="center" vertical="center" wrapText="1"/>
    </xf>
    <xf numFmtId="0" fontId="19" fillId="35" borderId="8" xfId="0" applyFont="1" applyFill="1" applyBorder="1" applyAlignment="1">
      <alignment horizontal="center" vertical="center" wrapText="1"/>
    </xf>
    <xf numFmtId="0" fontId="19" fillId="20" borderId="8" xfId="0" applyFont="1" applyFill="1" applyBorder="1" applyAlignment="1">
      <alignment horizontal="center" wrapText="1"/>
    </xf>
    <xf numFmtId="0" fontId="19" fillId="36" borderId="8" xfId="0" applyFont="1" applyFill="1" applyBorder="1" applyAlignment="1">
      <alignment horizontal="center" wrapText="1"/>
    </xf>
    <xf numFmtId="0" fontId="20" fillId="37" borderId="8" xfId="0" applyFont="1" applyFill="1" applyBorder="1" applyAlignment="1">
      <alignment horizontal="center" vertical="center" wrapText="1"/>
    </xf>
    <xf numFmtId="0" fontId="17" fillId="17" borderId="18" xfId="0" applyFont="1" applyFill="1" applyBorder="1" applyAlignment="1">
      <alignment horizontal="center" vertical="top" wrapText="1"/>
    </xf>
    <xf numFmtId="0" fontId="17" fillId="38" borderId="18" xfId="0" applyFont="1" applyFill="1" applyBorder="1" applyAlignment="1">
      <alignment horizontal="center" vertical="center" wrapText="1"/>
    </xf>
    <xf numFmtId="0" fontId="17" fillId="39" borderId="18" xfId="0" applyFont="1" applyFill="1" applyBorder="1" applyAlignment="1">
      <alignment horizontal="center" vertical="center"/>
    </xf>
    <xf numFmtId="0" fontId="17" fillId="40" borderId="18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vertical="center" wrapText="1"/>
    </xf>
    <xf numFmtId="164" fontId="21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/>
    <xf numFmtId="0" fontId="19" fillId="0" borderId="8" xfId="0" applyFont="1" applyBorder="1" applyAlignment="1"/>
    <xf numFmtId="0" fontId="19" fillId="41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/>
    <xf numFmtId="0" fontId="19" fillId="0" borderId="2" xfId="0" applyFont="1" applyBorder="1" applyAlignment="1">
      <alignment horizontal="center"/>
    </xf>
    <xf numFmtId="0" fontId="15" fillId="0" borderId="8" xfId="0" applyFont="1" applyBorder="1" applyAlignment="1">
      <alignment vertical="center"/>
    </xf>
    <xf numFmtId="0" fontId="19" fillId="0" borderId="8" xfId="0" applyFont="1" applyBorder="1" applyAlignment="1">
      <alignment horizontal="center"/>
    </xf>
    <xf numFmtId="164" fontId="21" fillId="0" borderId="8" xfId="0" applyNumberFormat="1" applyFont="1" applyBorder="1" applyAlignment="1">
      <alignment horizontal="center" vertical="center"/>
    </xf>
    <xf numFmtId="0" fontId="19" fillId="41" borderId="8" xfId="0" applyFont="1" applyFill="1" applyBorder="1"/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vertical="center" wrapText="1"/>
    </xf>
    <xf numFmtId="0" fontId="19" fillId="41" borderId="8" xfId="0" applyFont="1" applyFill="1" applyBorder="1" applyAlignment="1">
      <alignment horizontal="center"/>
    </xf>
    <xf numFmtId="0" fontId="21" fillId="41" borderId="8" xfId="0" applyFont="1" applyFill="1" applyBorder="1" applyAlignment="1">
      <alignment vertical="center" wrapText="1"/>
    </xf>
    <xf numFmtId="164" fontId="21" fillId="41" borderId="8" xfId="0" applyNumberFormat="1" applyFont="1" applyFill="1" applyBorder="1" applyAlignment="1">
      <alignment horizontal="center" vertical="center"/>
    </xf>
    <xf numFmtId="0" fontId="19" fillId="41" borderId="19" xfId="0" applyFont="1" applyFill="1" applyBorder="1" applyAlignment="1">
      <alignment horizontal="center" vertical="center"/>
    </xf>
    <xf numFmtId="0" fontId="19" fillId="41" borderId="19" xfId="0" applyFont="1" applyFill="1" applyBorder="1" applyAlignment="1">
      <alignment horizontal="center"/>
    </xf>
    <xf numFmtId="0" fontId="19" fillId="41" borderId="19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0" fontId="19" fillId="41" borderId="19" xfId="0" applyFont="1" applyFill="1" applyBorder="1" applyAlignment="1">
      <alignment horizontal="center" vertical="center"/>
    </xf>
    <xf numFmtId="0" fontId="19" fillId="41" borderId="8" xfId="0" applyFont="1" applyFill="1" applyBorder="1" applyAlignment="1">
      <alignment horizontal="center" vertical="center"/>
    </xf>
    <xf numFmtId="9" fontId="21" fillId="0" borderId="8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9" fontId="21" fillId="0" borderId="8" xfId="0" applyNumberFormat="1" applyFont="1" applyBorder="1" applyAlignment="1">
      <alignment vertical="center" wrapText="1"/>
    </xf>
    <xf numFmtId="0" fontId="17" fillId="0" borderId="0" xfId="0" applyFont="1" applyAlignment="1">
      <alignment horizontal="center"/>
    </xf>
    <xf numFmtId="9" fontId="19" fillId="0" borderId="8" xfId="0" applyNumberFormat="1" applyFont="1" applyBorder="1" applyAlignment="1">
      <alignment horizontal="center" vertical="center"/>
    </xf>
    <xf numFmtId="9" fontId="19" fillId="0" borderId="8" xfId="0" applyNumberFormat="1" applyFont="1" applyBorder="1"/>
    <xf numFmtId="0" fontId="17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9" fontId="19" fillId="41" borderId="8" xfId="0" applyNumberFormat="1" applyFont="1" applyFill="1" applyBorder="1" applyAlignment="1">
      <alignment horizontal="center" vertical="center"/>
    </xf>
    <xf numFmtId="9" fontId="19" fillId="0" borderId="2" xfId="0" applyNumberFormat="1" applyFont="1" applyBorder="1" applyAlignment="1">
      <alignment horizontal="center" vertical="center"/>
    </xf>
    <xf numFmtId="9" fontId="15" fillId="0" borderId="8" xfId="0" applyNumberFormat="1" applyFont="1" applyBorder="1" applyAlignment="1">
      <alignment vertical="center"/>
    </xf>
    <xf numFmtId="9" fontId="15" fillId="0" borderId="8" xfId="0" applyNumberFormat="1" applyFont="1" applyBorder="1"/>
    <xf numFmtId="0" fontId="15" fillId="0" borderId="8" xfId="0" applyFont="1" applyBorder="1" applyAlignment="1"/>
    <xf numFmtId="0" fontId="17" fillId="0" borderId="8" xfId="0" applyFont="1" applyBorder="1"/>
    <xf numFmtId="0" fontId="15" fillId="0" borderId="8" xfId="0" applyFont="1" applyBorder="1"/>
    <xf numFmtId="0" fontId="21" fillId="0" borderId="8" xfId="0" applyFont="1" applyBorder="1"/>
    <xf numFmtId="0" fontId="21" fillId="0" borderId="8" xfId="0" applyFont="1" applyBorder="1" applyAlignment="1">
      <alignment horizontal="center"/>
    </xf>
    <xf numFmtId="164" fontId="21" fillId="41" borderId="8" xfId="0" applyNumberFormat="1" applyFont="1" applyFill="1" applyBorder="1" applyAlignment="1">
      <alignment horizontal="center"/>
    </xf>
    <xf numFmtId="164" fontId="15" fillId="0" borderId="8" xfId="0" applyNumberFormat="1" applyFont="1" applyBorder="1" applyAlignment="1"/>
    <xf numFmtId="164" fontId="3" fillId="0" borderId="8" xfId="0" applyNumberFormat="1" applyFont="1" applyBorder="1" applyAlignment="1"/>
    <xf numFmtId="0" fontId="3" fillId="0" borderId="8" xfId="0" applyFont="1" applyBorder="1" applyAlignment="1">
      <alignment horizontal="center"/>
    </xf>
    <xf numFmtId="164" fontId="22" fillId="0" borderId="8" xfId="0" applyNumberFormat="1" applyFont="1" applyBorder="1" applyAlignment="1">
      <alignment horizontal="center"/>
    </xf>
    <xf numFmtId="0" fontId="3" fillId="0" borderId="0" xfId="0" applyFont="1" applyAlignment="1"/>
    <xf numFmtId="164" fontId="22" fillId="0" borderId="0" xfId="0" applyNumberFormat="1" applyFont="1" applyAlignment="1">
      <alignment horizontal="center"/>
    </xf>
    <xf numFmtId="164" fontId="23" fillId="0" borderId="0" xfId="0" applyNumberFormat="1" applyFont="1"/>
    <xf numFmtId="0" fontId="16" fillId="10" borderId="13" xfId="0" applyFont="1" applyFill="1" applyBorder="1" applyAlignment="1">
      <alignment horizontal="center"/>
    </xf>
    <xf numFmtId="0" fontId="18" fillId="10" borderId="0" xfId="0" applyFont="1" applyFill="1" applyAlignment="1">
      <alignment horizontal="center"/>
    </xf>
    <xf numFmtId="0" fontId="19" fillId="24" borderId="17" xfId="0" applyFont="1" applyFill="1" applyBorder="1" applyAlignment="1">
      <alignment horizontal="center" wrapText="1"/>
    </xf>
    <xf numFmtId="0" fontId="19" fillId="32" borderId="17" xfId="0" applyFont="1" applyFill="1" applyBorder="1" applyAlignment="1">
      <alignment horizontal="center" vertical="center" wrapText="1"/>
    </xf>
    <xf numFmtId="0" fontId="19" fillId="42" borderId="0" xfId="0" applyFont="1" applyFill="1" applyAlignment="1">
      <alignment horizontal="center" vertical="center"/>
    </xf>
    <xf numFmtId="164" fontId="21" fillId="0" borderId="8" xfId="0" applyNumberFormat="1" applyFont="1" applyBorder="1" applyAlignment="1">
      <alignment vertical="center" wrapText="1"/>
    </xf>
    <xf numFmtId="164" fontId="21" fillId="0" borderId="8" xfId="0" applyNumberFormat="1" applyFont="1" applyBorder="1" applyAlignment="1">
      <alignment vertical="center" wrapText="1"/>
    </xf>
    <xf numFmtId="0" fontId="19" fillId="41" borderId="8" xfId="0" applyFont="1" applyFill="1" applyBorder="1" applyAlignme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41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164" fontId="24" fillId="0" borderId="0" xfId="0" applyNumberFormat="1" applyFont="1"/>
    <xf numFmtId="0" fontId="17" fillId="40" borderId="18" xfId="0" applyFont="1" applyFill="1" applyBorder="1" applyAlignment="1">
      <alignment horizontal="center" vertical="center"/>
    </xf>
    <xf numFmtId="164" fontId="21" fillId="41" borderId="8" xfId="0" applyNumberFormat="1" applyFont="1" applyFill="1" applyBorder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0" fontId="19" fillId="41" borderId="0" xfId="0" applyFont="1" applyFill="1"/>
    <xf numFmtId="0" fontId="19" fillId="41" borderId="0" xfId="0" applyFont="1" applyFill="1" applyAlignment="1">
      <alignment horizontal="center"/>
    </xf>
    <xf numFmtId="164" fontId="25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3" fillId="43" borderId="0" xfId="0" applyFont="1" applyFill="1" applyAlignment="1">
      <alignment horizontal="center"/>
    </xf>
    <xf numFmtId="164" fontId="3" fillId="0" borderId="0" xfId="0" applyNumberFormat="1" applyFont="1" applyAlignment="1"/>
    <xf numFmtId="0" fontId="3" fillId="45" borderId="0" xfId="0" applyFont="1" applyFill="1" applyAlignment="1"/>
    <xf numFmtId="164" fontId="19" fillId="0" borderId="8" xfId="0" applyNumberFormat="1" applyFont="1" applyBorder="1" applyAlignment="1">
      <alignment horizontal="center" vertical="center"/>
    </xf>
    <xf numFmtId="0" fontId="19" fillId="34" borderId="8" xfId="0" applyFont="1" applyFill="1" applyBorder="1" applyAlignment="1">
      <alignment horizontal="center" vertical="center" wrapText="1"/>
    </xf>
    <xf numFmtId="0" fontId="17" fillId="39" borderId="0" xfId="0" applyFont="1" applyFill="1" applyAlignment="1">
      <alignment horizontal="center" vertical="center"/>
    </xf>
    <xf numFmtId="0" fontId="21" fillId="41" borderId="8" xfId="0" applyFont="1" applyFill="1" applyBorder="1" applyAlignment="1">
      <alignment vertical="center" wrapText="1"/>
    </xf>
    <xf numFmtId="164" fontId="21" fillId="41" borderId="8" xfId="0" applyNumberFormat="1" applyFont="1" applyFill="1" applyBorder="1" applyAlignment="1">
      <alignment vertical="center" wrapText="1"/>
    </xf>
    <xf numFmtId="164" fontId="24" fillId="0" borderId="0" xfId="0" applyNumberFormat="1" applyFont="1" applyAlignment="1">
      <alignment vertical="center" wrapText="1"/>
    </xf>
    <xf numFmtId="0" fontId="27" fillId="0" borderId="8" xfId="0" applyFont="1" applyBorder="1"/>
    <xf numFmtId="0" fontId="27" fillId="0" borderId="8" xfId="0" applyFont="1" applyBorder="1" applyAlignment="1"/>
    <xf numFmtId="166" fontId="15" fillId="0" borderId="8" xfId="0" applyNumberFormat="1" applyFont="1" applyBorder="1"/>
    <xf numFmtId="0" fontId="15" fillId="0" borderId="8" xfId="0" applyFont="1" applyBorder="1" applyAlignment="1">
      <alignment wrapText="1"/>
    </xf>
    <xf numFmtId="166" fontId="15" fillId="0" borderId="8" xfId="0" applyNumberFormat="1" applyFont="1" applyBorder="1" applyAlignment="1"/>
    <xf numFmtId="164" fontId="10" fillId="0" borderId="8" xfId="0" applyNumberFormat="1" applyFont="1" applyBorder="1" applyAlignment="1"/>
    <xf numFmtId="0" fontId="27" fillId="0" borderId="0" xfId="0" applyFont="1"/>
    <xf numFmtId="0" fontId="27" fillId="0" borderId="0" xfId="0" applyFont="1" applyAlignment="1"/>
    <xf numFmtId="166" fontId="15" fillId="0" borderId="0" xfId="0" applyNumberFormat="1" applyFont="1" applyAlignment="1"/>
    <xf numFmtId="0" fontId="10" fillId="0" borderId="0" xfId="0" applyFont="1" applyAlignment="1"/>
    <xf numFmtId="166" fontId="28" fillId="0" borderId="0" xfId="0" applyNumberFormat="1" applyFont="1" applyAlignment="1"/>
    <xf numFmtId="164" fontId="10" fillId="0" borderId="0" xfId="0" applyNumberFormat="1" applyFont="1" applyAlignment="1"/>
    <xf numFmtId="0" fontId="23" fillId="4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3" fillId="0" borderId="8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4" fillId="0" borderId="8" xfId="0" applyFont="1" applyBorder="1" applyAlignment="1">
      <alignment vertical="top"/>
    </xf>
    <xf numFmtId="164" fontId="14" fillId="0" borderId="8" xfId="0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164" fontId="13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0" fontId="27" fillId="0" borderId="0" xfId="0" applyFont="1" applyAlignment="1">
      <alignment horizontal="center"/>
    </xf>
    <xf numFmtId="164" fontId="15" fillId="0" borderId="0" xfId="0" applyNumberFormat="1" applyFont="1" applyAlignment="1"/>
    <xf numFmtId="164" fontId="28" fillId="0" borderId="0" xfId="0" applyNumberFormat="1" applyFont="1" applyAlignment="1"/>
    <xf numFmtId="0" fontId="26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6" fillId="0" borderId="5" xfId="0" applyFont="1" applyBorder="1"/>
    <xf numFmtId="164" fontId="4" fillId="0" borderId="10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/>
    <xf numFmtId="0" fontId="5" fillId="4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0" fillId="0" borderId="0" xfId="0" applyFont="1" applyAlignment="1"/>
    <xf numFmtId="0" fontId="13" fillId="0" borderId="11" xfId="0" applyFont="1" applyBorder="1" applyAlignment="1">
      <alignment vertical="top"/>
    </xf>
    <xf numFmtId="0" fontId="6" fillId="0" borderId="4" xfId="0" applyFont="1" applyBorder="1"/>
    <xf numFmtId="0" fontId="3" fillId="0" borderId="2" xfId="0" applyFont="1" applyBorder="1" applyAlignment="1"/>
    <xf numFmtId="0" fontId="3" fillId="0" borderId="0" xfId="0" applyFont="1" applyAlignment="1"/>
    <xf numFmtId="0" fontId="23" fillId="0" borderId="0" xfId="0" applyFont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17" fillId="11" borderId="15" xfId="0" applyFont="1" applyFill="1" applyBorder="1" applyAlignment="1">
      <alignment horizontal="center"/>
    </xf>
    <xf numFmtId="0" fontId="6" fillId="0" borderId="16" xfId="0" applyFont="1" applyBorder="1"/>
    <xf numFmtId="0" fontId="0" fillId="0" borderId="2" xfId="0" applyFont="1" applyBorder="1" applyAlignment="1">
      <alignment horizontal="left"/>
    </xf>
    <xf numFmtId="0" fontId="21" fillId="0" borderId="2" xfId="0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44" borderId="0" xfId="0" applyFont="1" applyFill="1" applyAlignment="1">
      <alignment horizontal="center"/>
    </xf>
    <xf numFmtId="0" fontId="26" fillId="9" borderId="2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22" xfId="0" applyFont="1" applyBorder="1"/>
    <xf numFmtId="0" fontId="10" fillId="0" borderId="2" xfId="0" applyFont="1" applyBorder="1" applyAlignment="1"/>
    <xf numFmtId="0" fontId="26" fillId="9" borderId="23" xfId="0" applyFont="1" applyFill="1" applyBorder="1" applyAlignment="1">
      <alignment horizontal="center" vertical="center"/>
    </xf>
    <xf numFmtId="0" fontId="10" fillId="0" borderId="0" xfId="0" applyFont="1" applyAlignment="1"/>
    <xf numFmtId="0" fontId="1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37"/>
  <sheetViews>
    <sheetView tabSelected="1" workbookViewId="0">
      <selection activeCell="B24" sqref="B24"/>
    </sheetView>
  </sheetViews>
  <sheetFormatPr baseColWidth="10" defaultColWidth="14.42578125" defaultRowHeight="15" customHeight="1"/>
  <cols>
    <col min="2" max="2" width="82.42578125" customWidth="1"/>
    <col min="3" max="3" width="22" customWidth="1"/>
  </cols>
  <sheetData>
    <row r="1" spans="1:3" ht="15" customHeight="1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>
        <v>521508.92</v>
      </c>
    </row>
    <row r="3" spans="1:3">
      <c r="A3" s="2" t="s">
        <v>5</v>
      </c>
      <c r="B3" s="2" t="s">
        <v>6</v>
      </c>
      <c r="C3" s="3">
        <v>76224</v>
      </c>
    </row>
    <row r="4" spans="1:3">
      <c r="A4" s="2" t="s">
        <v>7</v>
      </c>
      <c r="B4" s="2" t="s">
        <v>8</v>
      </c>
      <c r="C4" s="3">
        <v>464977.89</v>
      </c>
    </row>
    <row r="5" spans="1:3">
      <c r="A5" s="2" t="s">
        <v>9</v>
      </c>
      <c r="B5" s="2" t="s">
        <v>10</v>
      </c>
      <c r="C5" s="3">
        <v>302264</v>
      </c>
    </row>
    <row r="6" spans="1:3">
      <c r="A6" s="2" t="s">
        <v>11</v>
      </c>
      <c r="B6" s="2" t="s">
        <v>12</v>
      </c>
      <c r="C6" s="3">
        <v>87000</v>
      </c>
    </row>
    <row r="7" spans="1:3">
      <c r="A7" s="2" t="s">
        <v>13</v>
      </c>
      <c r="B7" s="2" t="s">
        <v>14</v>
      </c>
      <c r="C7" s="3">
        <v>139847.5</v>
      </c>
    </row>
    <row r="8" spans="1:3">
      <c r="A8" s="4">
        <v>2400</v>
      </c>
      <c r="B8" s="2" t="s">
        <v>15</v>
      </c>
      <c r="C8" s="3">
        <v>2189500</v>
      </c>
    </row>
    <row r="9" spans="1:3">
      <c r="A9" s="4">
        <v>2900</v>
      </c>
      <c r="B9" s="2" t="s">
        <v>16</v>
      </c>
      <c r="C9" s="3">
        <v>1002330</v>
      </c>
    </row>
    <row r="10" spans="1:3">
      <c r="A10" s="4" t="s">
        <v>17</v>
      </c>
      <c r="B10" s="2" t="s">
        <v>18</v>
      </c>
      <c r="C10" s="3">
        <v>700000</v>
      </c>
    </row>
    <row r="11" spans="1:3">
      <c r="A11" s="2" t="s">
        <v>19</v>
      </c>
      <c r="B11" s="2" t="s">
        <v>20</v>
      </c>
      <c r="C11" s="3">
        <v>1303040</v>
      </c>
    </row>
    <row r="12" spans="1:3">
      <c r="A12" s="2" t="s">
        <v>21</v>
      </c>
      <c r="B12" s="2" t="s">
        <v>22</v>
      </c>
      <c r="C12" s="3">
        <v>535000</v>
      </c>
    </row>
    <row r="13" spans="1:3">
      <c r="A13" s="2" t="s">
        <v>23</v>
      </c>
      <c r="B13" s="2" t="s">
        <v>24</v>
      </c>
      <c r="C13" s="3">
        <v>90000</v>
      </c>
    </row>
    <row r="14" spans="1:3">
      <c r="A14" s="2" t="s">
        <v>25</v>
      </c>
      <c r="B14" s="2" t="s">
        <v>26</v>
      </c>
      <c r="C14" s="3">
        <v>350000</v>
      </c>
    </row>
    <row r="15" spans="1:3">
      <c r="A15" s="2" t="s">
        <v>27</v>
      </c>
      <c r="B15" s="2" t="s">
        <v>28</v>
      </c>
      <c r="C15" s="3">
        <v>150000</v>
      </c>
    </row>
    <row r="16" spans="1:3">
      <c r="A16" s="4" t="s">
        <v>29</v>
      </c>
      <c r="B16" s="2" t="s">
        <v>30</v>
      </c>
      <c r="C16" s="3">
        <v>120000</v>
      </c>
    </row>
    <row r="17" spans="1:3">
      <c r="A17" s="4" t="s">
        <v>31</v>
      </c>
      <c r="B17" s="2" t="s">
        <v>32</v>
      </c>
      <c r="C17" s="3">
        <v>284533.59999999998</v>
      </c>
    </row>
    <row r="18" spans="1:3">
      <c r="C18" s="5"/>
    </row>
    <row r="19" spans="1:3">
      <c r="C19" s="5"/>
    </row>
    <row r="20" spans="1:3">
      <c r="C20" s="5"/>
    </row>
    <row r="21" spans="1:3">
      <c r="C21" s="5"/>
    </row>
    <row r="22" spans="1:3">
      <c r="C22" s="5"/>
    </row>
    <row r="23" spans="1:3">
      <c r="C23" s="5"/>
    </row>
    <row r="24" spans="1:3">
      <c r="C24" s="5"/>
    </row>
    <row r="25" spans="1:3">
      <c r="C25" s="5"/>
    </row>
    <row r="26" spans="1:3">
      <c r="C26" s="5"/>
    </row>
    <row r="27" spans="1:3">
      <c r="C27" s="5"/>
    </row>
    <row r="28" spans="1:3">
      <c r="C28" s="5"/>
    </row>
    <row r="29" spans="1:3">
      <c r="C29" s="5"/>
    </row>
    <row r="30" spans="1:3">
      <c r="C30" s="5"/>
    </row>
    <row r="31" spans="1:3">
      <c r="C31" s="5"/>
    </row>
    <row r="32" spans="1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832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6" width="31" customWidth="1"/>
    <col min="7" max="7" width="6.7109375" customWidth="1"/>
    <col min="8" max="8" width="7.5703125" customWidth="1"/>
    <col min="9" max="9" width="6.5703125" customWidth="1"/>
    <col min="10" max="11" width="6.7109375" customWidth="1"/>
    <col min="12" max="12" width="7.42578125" customWidth="1"/>
    <col min="13" max="14" width="7" customWidth="1"/>
    <col min="15" max="15" width="7.140625" customWidth="1"/>
    <col min="16" max="16" width="6.85546875" customWidth="1"/>
    <col min="17" max="18" width="7" customWidth="1"/>
    <col min="19" max="19" width="7.140625" customWidth="1"/>
    <col min="20" max="20" width="5.42578125" customWidth="1"/>
    <col min="21" max="22" width="6.42578125" customWidth="1"/>
    <col min="23" max="23" width="6.5703125" customWidth="1"/>
    <col min="24" max="24" width="5.28515625" customWidth="1"/>
    <col min="25" max="25" width="5.42578125" customWidth="1"/>
    <col min="26" max="26" width="4.85546875" customWidth="1"/>
    <col min="27" max="27" width="8.5703125" customWidth="1"/>
    <col min="28" max="28" width="5.42578125" customWidth="1"/>
    <col min="29" max="29" width="6" customWidth="1"/>
    <col min="30" max="30" width="6.7109375" customWidth="1"/>
    <col min="31" max="31" width="5.140625" customWidth="1"/>
    <col min="32" max="32" width="6" customWidth="1"/>
    <col min="33" max="33" width="6.28515625" customWidth="1"/>
    <col min="34" max="34" width="5.28515625" customWidth="1"/>
    <col min="35" max="35" width="6.140625" customWidth="1"/>
    <col min="36" max="36" width="6.5703125" customWidth="1"/>
    <col min="37" max="37" width="7.140625" customWidth="1"/>
    <col min="38" max="38" width="6" customWidth="1"/>
    <col min="39" max="39" width="7.28515625" hidden="1" customWidth="1"/>
    <col min="40" max="40" width="6.7109375" customWidth="1"/>
    <col min="41" max="41" width="9.85546875" hidden="1" customWidth="1"/>
    <col min="42" max="42" width="9" customWidth="1"/>
    <col min="43" max="43" width="8" customWidth="1"/>
    <col min="44" max="45" width="4.7109375" customWidth="1"/>
  </cols>
  <sheetData>
    <row r="1" spans="1:45" hidden="1">
      <c r="A1" s="234" t="s">
        <v>377</v>
      </c>
      <c r="B1" s="235"/>
      <c r="C1" s="235"/>
      <c r="D1" s="236"/>
      <c r="E1" s="160"/>
      <c r="F1" s="160"/>
      <c r="G1" s="237" t="s">
        <v>378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8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5" ht="36" customHeight="1">
      <c r="A2" s="67" t="s">
        <v>379</v>
      </c>
      <c r="B2" s="67" t="s">
        <v>34</v>
      </c>
      <c r="C2" s="67" t="s">
        <v>380</v>
      </c>
      <c r="D2" s="67" t="s">
        <v>381</v>
      </c>
      <c r="E2" s="161" t="s">
        <v>603</v>
      </c>
      <c r="F2" s="161" t="s">
        <v>383</v>
      </c>
      <c r="G2" s="69" t="s">
        <v>384</v>
      </c>
      <c r="H2" s="70" t="s">
        <v>385</v>
      </c>
      <c r="I2" s="71" t="s">
        <v>386</v>
      </c>
      <c r="J2" s="72" t="s">
        <v>387</v>
      </c>
      <c r="K2" s="73" t="s">
        <v>388</v>
      </c>
      <c r="L2" s="74" t="s">
        <v>389</v>
      </c>
      <c r="M2" s="75" t="s">
        <v>390</v>
      </c>
      <c r="N2" s="76" t="s">
        <v>391</v>
      </c>
      <c r="O2" s="77" t="s">
        <v>392</v>
      </c>
      <c r="P2" s="78" t="s">
        <v>393</v>
      </c>
      <c r="Q2" s="79" t="s">
        <v>394</v>
      </c>
      <c r="R2" s="80" t="s">
        <v>395</v>
      </c>
      <c r="S2" s="81" t="s">
        <v>396</v>
      </c>
      <c r="T2" s="82" t="s">
        <v>397</v>
      </c>
      <c r="U2" s="83" t="s">
        <v>398</v>
      </c>
      <c r="V2" s="84" t="s">
        <v>399</v>
      </c>
      <c r="W2" s="85" t="s">
        <v>400</v>
      </c>
      <c r="X2" s="86" t="s">
        <v>401</v>
      </c>
      <c r="Y2" s="87" t="s">
        <v>402</v>
      </c>
      <c r="Z2" s="88" t="s">
        <v>403</v>
      </c>
      <c r="AA2" s="77" t="s">
        <v>404</v>
      </c>
      <c r="AB2" s="72" t="s">
        <v>405</v>
      </c>
      <c r="AC2" s="89" t="s">
        <v>406</v>
      </c>
      <c r="AD2" s="79" t="s">
        <v>407</v>
      </c>
      <c r="AE2" s="84" t="s">
        <v>408</v>
      </c>
      <c r="AF2" s="163" t="s">
        <v>580</v>
      </c>
      <c r="AG2" s="91" t="s">
        <v>410</v>
      </c>
      <c r="AH2" s="92" t="s">
        <v>411</v>
      </c>
      <c r="AI2" s="93" t="s">
        <v>412</v>
      </c>
      <c r="AJ2" s="94" t="s">
        <v>413</v>
      </c>
      <c r="AK2" s="95" t="s">
        <v>667</v>
      </c>
      <c r="AL2" s="96" t="s">
        <v>415</v>
      </c>
      <c r="AM2" s="97"/>
      <c r="AN2" s="98" t="s">
        <v>416</v>
      </c>
      <c r="AO2" s="99"/>
      <c r="AP2" s="100" t="s">
        <v>417</v>
      </c>
      <c r="AQ2" s="101" t="s">
        <v>418</v>
      </c>
      <c r="AR2" s="103" t="s">
        <v>668</v>
      </c>
      <c r="AS2" s="102" t="s">
        <v>419</v>
      </c>
    </row>
    <row r="3" spans="1:45" ht="24" customHeight="1">
      <c r="A3" s="104">
        <v>1</v>
      </c>
      <c r="B3" s="124" t="s">
        <v>445</v>
      </c>
      <c r="C3" s="104">
        <f t="shared" ref="C3:C10" si="0">G3+H3+I3+J3+K3+L3+M3+N3+O3+P3+Q3+R3+S3+T3+U3+V3+W3+X3+Y3+Z3+AA3+AB3+AC3+AD3+AE3+AF3+AG3+AH3+AI3+AJ3+AK3+AL3+AM3+AN3+AO3+AP3+AQ3+AR3+AS3</f>
        <v>4</v>
      </c>
      <c r="D3" s="125" t="s">
        <v>669</v>
      </c>
      <c r="E3" s="165">
        <v>2000</v>
      </c>
      <c r="F3" s="165">
        <f t="shared" ref="F3:F9" si="1">E3*C3</f>
        <v>8000</v>
      </c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/>
      <c r="T3" s="109"/>
      <c r="U3" s="111"/>
      <c r="V3" s="107"/>
      <c r="W3" s="107"/>
      <c r="X3" s="107"/>
      <c r="Y3" s="107"/>
      <c r="Z3" s="113"/>
      <c r="AA3" s="113"/>
      <c r="AB3" s="107"/>
      <c r="AC3" s="107"/>
      <c r="AD3" s="113"/>
      <c r="AE3" s="107"/>
      <c r="AF3" s="107"/>
      <c r="AG3" s="113"/>
      <c r="AH3" s="108">
        <v>4</v>
      </c>
      <c r="AI3" s="107"/>
      <c r="AJ3" s="114"/>
      <c r="AK3" s="107"/>
      <c r="AL3" s="119"/>
      <c r="AM3" s="114"/>
      <c r="AN3" s="107"/>
      <c r="AO3" s="116"/>
      <c r="AP3" s="117"/>
      <c r="AQ3" s="117"/>
      <c r="AR3" s="117"/>
      <c r="AS3" s="117"/>
    </row>
    <row r="4" spans="1:45" ht="24" customHeight="1">
      <c r="A4" s="104">
        <v>2</v>
      </c>
      <c r="B4" s="124" t="s">
        <v>445</v>
      </c>
      <c r="C4" s="104">
        <f t="shared" si="0"/>
        <v>1</v>
      </c>
      <c r="D4" s="125" t="s">
        <v>670</v>
      </c>
      <c r="E4" s="165">
        <v>2500</v>
      </c>
      <c r="F4" s="165">
        <f t="shared" si="1"/>
        <v>2500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9"/>
      <c r="T4" s="109"/>
      <c r="U4" s="107"/>
      <c r="V4" s="107"/>
      <c r="W4" s="107"/>
      <c r="X4" s="107"/>
      <c r="Y4" s="107"/>
      <c r="Z4" s="113"/>
      <c r="AA4" s="113"/>
      <c r="AB4" s="114"/>
      <c r="AC4" s="107"/>
      <c r="AD4" s="113"/>
      <c r="AE4" s="114"/>
      <c r="AF4" s="114"/>
      <c r="AG4" s="119"/>
      <c r="AH4" s="108">
        <v>1</v>
      </c>
      <c r="AI4" s="114"/>
      <c r="AJ4" s="114"/>
      <c r="AK4" s="107"/>
      <c r="AL4" s="119"/>
      <c r="AM4" s="114"/>
      <c r="AN4" s="107"/>
      <c r="AO4" s="120"/>
      <c r="AP4" s="117"/>
      <c r="AQ4" s="117"/>
      <c r="AR4" s="117"/>
      <c r="AS4" s="117"/>
    </row>
    <row r="5" spans="1:45" ht="24" customHeight="1">
      <c r="A5" s="104">
        <v>3</v>
      </c>
      <c r="B5" s="124" t="s">
        <v>445</v>
      </c>
      <c r="C5" s="104">
        <f t="shared" si="0"/>
        <v>1</v>
      </c>
      <c r="D5" s="125" t="s">
        <v>671</v>
      </c>
      <c r="E5" s="165">
        <v>250</v>
      </c>
      <c r="F5" s="165">
        <f t="shared" si="1"/>
        <v>250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9"/>
      <c r="T5" s="109"/>
      <c r="U5" s="107"/>
      <c r="V5" s="107"/>
      <c r="W5" s="109"/>
      <c r="X5" s="107"/>
      <c r="Y5" s="107"/>
      <c r="Z5" s="113"/>
      <c r="AA5" s="113"/>
      <c r="AB5" s="114"/>
      <c r="AC5" s="107"/>
      <c r="AD5" s="113"/>
      <c r="AE5" s="114"/>
      <c r="AF5" s="114"/>
      <c r="AG5" s="119"/>
      <c r="AH5" s="121">
        <v>1</v>
      </c>
      <c r="AI5" s="114"/>
      <c r="AJ5" s="114"/>
      <c r="AK5" s="114"/>
      <c r="AL5" s="119"/>
      <c r="AM5" s="114"/>
      <c r="AN5" s="107"/>
      <c r="AO5" s="120"/>
      <c r="AP5" s="117"/>
      <c r="AQ5" s="117"/>
      <c r="AR5" s="117"/>
      <c r="AS5" s="117"/>
    </row>
    <row r="6" spans="1:45" ht="24" customHeight="1">
      <c r="A6" s="104">
        <v>4</v>
      </c>
      <c r="B6" s="124" t="s">
        <v>445</v>
      </c>
      <c r="C6" s="122">
        <f t="shared" si="0"/>
        <v>10501</v>
      </c>
      <c r="D6" s="125" t="s">
        <v>672</v>
      </c>
      <c r="E6" s="165">
        <v>250</v>
      </c>
      <c r="F6" s="165">
        <f t="shared" si="1"/>
        <v>2625250</v>
      </c>
      <c r="G6" s="107"/>
      <c r="H6" s="107"/>
      <c r="I6" s="185">
        <f>F3+F4</f>
        <v>10500</v>
      </c>
      <c r="J6" s="107"/>
      <c r="K6" s="107"/>
      <c r="L6" s="107"/>
      <c r="M6" s="107"/>
      <c r="N6" s="107"/>
      <c r="O6" s="107"/>
      <c r="P6" s="107"/>
      <c r="Q6" s="107"/>
      <c r="R6" s="107"/>
      <c r="S6" s="109"/>
      <c r="T6" s="109"/>
      <c r="U6" s="107"/>
      <c r="V6" s="107"/>
      <c r="W6" s="109"/>
      <c r="X6" s="107"/>
      <c r="Y6" s="107"/>
      <c r="Z6" s="113"/>
      <c r="AA6" s="113"/>
      <c r="AB6" s="114"/>
      <c r="AC6" s="107"/>
      <c r="AD6" s="113"/>
      <c r="AE6" s="114"/>
      <c r="AF6" s="114"/>
      <c r="AG6" s="119"/>
      <c r="AH6" s="121">
        <v>1</v>
      </c>
      <c r="AI6" s="114"/>
      <c r="AJ6" s="114"/>
      <c r="AK6" s="107"/>
      <c r="AL6" s="119"/>
      <c r="AM6" s="114"/>
      <c r="AN6" s="107"/>
      <c r="AO6" s="120"/>
      <c r="AP6" s="117"/>
      <c r="AQ6" s="117"/>
      <c r="AR6" s="117"/>
      <c r="AS6" s="117"/>
    </row>
    <row r="7" spans="1:45" ht="24" customHeight="1">
      <c r="A7" s="104">
        <v>5</v>
      </c>
      <c r="B7" s="124" t="s">
        <v>445</v>
      </c>
      <c r="C7" s="104">
        <f t="shared" si="0"/>
        <v>1</v>
      </c>
      <c r="D7" s="125" t="s">
        <v>673</v>
      </c>
      <c r="E7" s="165">
        <v>250</v>
      </c>
      <c r="F7" s="165">
        <f t="shared" si="1"/>
        <v>250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9"/>
      <c r="T7" s="109"/>
      <c r="U7" s="107"/>
      <c r="V7" s="107"/>
      <c r="W7" s="109"/>
      <c r="X7" s="107"/>
      <c r="Y7" s="107"/>
      <c r="Z7" s="113"/>
      <c r="AA7" s="113"/>
      <c r="AB7" s="114"/>
      <c r="AC7" s="107"/>
      <c r="AD7" s="113"/>
      <c r="AE7" s="114"/>
      <c r="AF7" s="114"/>
      <c r="AG7" s="119"/>
      <c r="AH7" s="121">
        <v>1</v>
      </c>
      <c r="AI7" s="114"/>
      <c r="AJ7" s="114"/>
      <c r="AK7" s="114"/>
      <c r="AL7" s="119"/>
      <c r="AM7" s="114"/>
      <c r="AN7" s="107"/>
      <c r="AO7" s="120"/>
      <c r="AP7" s="117"/>
      <c r="AQ7" s="117"/>
      <c r="AR7" s="117"/>
      <c r="AS7" s="117"/>
    </row>
    <row r="8" spans="1:45" ht="24" customHeight="1">
      <c r="A8" s="104">
        <v>6</v>
      </c>
      <c r="B8" s="124" t="s">
        <v>445</v>
      </c>
      <c r="C8" s="104">
        <f t="shared" si="0"/>
        <v>1</v>
      </c>
      <c r="D8" s="125" t="s">
        <v>674</v>
      </c>
      <c r="E8" s="165">
        <v>300</v>
      </c>
      <c r="F8" s="165">
        <f t="shared" si="1"/>
        <v>300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9"/>
      <c r="T8" s="109"/>
      <c r="U8" s="107"/>
      <c r="V8" s="107"/>
      <c r="W8" s="109"/>
      <c r="X8" s="107"/>
      <c r="Y8" s="107"/>
      <c r="Z8" s="113"/>
      <c r="AA8" s="113"/>
      <c r="AB8" s="114"/>
      <c r="AC8" s="107"/>
      <c r="AD8" s="113"/>
      <c r="AE8" s="114"/>
      <c r="AF8" s="114"/>
      <c r="AG8" s="119"/>
      <c r="AH8" s="121">
        <v>1</v>
      </c>
      <c r="AI8" s="114"/>
      <c r="AJ8" s="114"/>
      <c r="AK8" s="114"/>
      <c r="AL8" s="119"/>
      <c r="AM8" s="114"/>
      <c r="AN8" s="107"/>
      <c r="AO8" s="120"/>
      <c r="AP8" s="117"/>
      <c r="AQ8" s="117"/>
      <c r="AR8" s="117"/>
      <c r="AS8" s="117"/>
    </row>
    <row r="9" spans="1:45" ht="24" customHeight="1">
      <c r="A9" s="104">
        <v>7</v>
      </c>
      <c r="B9" s="124" t="s">
        <v>445</v>
      </c>
      <c r="C9" s="104">
        <f t="shared" si="0"/>
        <v>1</v>
      </c>
      <c r="D9" s="125" t="s">
        <v>675</v>
      </c>
      <c r="E9" s="165">
        <v>500000</v>
      </c>
      <c r="F9" s="165">
        <f t="shared" si="1"/>
        <v>500000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9"/>
      <c r="U9" s="107"/>
      <c r="V9" s="107"/>
      <c r="W9" s="109"/>
      <c r="X9" s="107"/>
      <c r="Y9" s="107"/>
      <c r="Z9" s="113"/>
      <c r="AA9" s="113"/>
      <c r="AB9" s="107"/>
      <c r="AC9" s="114"/>
      <c r="AD9" s="113"/>
      <c r="AE9" s="114"/>
      <c r="AF9" s="114"/>
      <c r="AG9" s="119"/>
      <c r="AH9" s="114"/>
      <c r="AI9" s="114"/>
      <c r="AJ9" s="114"/>
      <c r="AK9" s="114"/>
      <c r="AL9" s="119"/>
      <c r="AM9" s="114"/>
      <c r="AN9" s="107"/>
      <c r="AO9" s="120"/>
      <c r="AP9" s="117"/>
      <c r="AQ9" s="117"/>
      <c r="AR9" s="117"/>
      <c r="AS9" s="118">
        <v>1</v>
      </c>
    </row>
    <row r="10" spans="1:45" ht="24" customHeight="1">
      <c r="A10" s="104">
        <v>8</v>
      </c>
      <c r="B10" s="104" t="s">
        <v>424</v>
      </c>
      <c r="C10" s="104">
        <f t="shared" si="0"/>
        <v>0</v>
      </c>
      <c r="D10" s="105"/>
      <c r="E10" s="105"/>
      <c r="F10" s="105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9"/>
      <c r="T10" s="109"/>
      <c r="U10" s="107"/>
      <c r="V10" s="107"/>
      <c r="W10" s="109"/>
      <c r="X10" s="107"/>
      <c r="Y10" s="107"/>
      <c r="Z10" s="113"/>
      <c r="AA10" s="113"/>
      <c r="AB10" s="114"/>
      <c r="AC10" s="114"/>
      <c r="AD10" s="113"/>
      <c r="AE10" s="114"/>
      <c r="AF10" s="114"/>
      <c r="AG10" s="119"/>
      <c r="AH10" s="114"/>
      <c r="AI10" s="114"/>
      <c r="AJ10" s="114"/>
      <c r="AK10" s="114"/>
      <c r="AL10" s="119"/>
      <c r="AM10" s="114"/>
      <c r="AN10" s="107"/>
      <c r="AO10" s="120"/>
      <c r="AP10" s="117"/>
      <c r="AQ10" s="117"/>
      <c r="AR10" s="117"/>
      <c r="AS10" s="117"/>
    </row>
    <row r="11" spans="1:45" ht="24" customHeight="1">
      <c r="A11" s="104">
        <v>9</v>
      </c>
      <c r="B11" s="104" t="s">
        <v>431</v>
      </c>
      <c r="C11" s="104">
        <f t="shared" ref="C11:C48" si="2">+K11+M11+N11+O11+P11+Q11+R11+S11+T11+U11+V11+W11+X11+Y11+Z11+AA11+AB11+AC11+AD11+AE11+AF11+AG11+AH11+AI11+AJ11+AK11+AL11+AM11+AN11+G11+H11+I11+J11</f>
        <v>0</v>
      </c>
      <c r="D11" s="105"/>
      <c r="E11" s="105"/>
      <c r="F11" s="105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9"/>
      <c r="T11" s="109"/>
      <c r="U11" s="107"/>
      <c r="V11" s="107"/>
      <c r="W11" s="109"/>
      <c r="X11" s="107"/>
      <c r="Y11" s="107"/>
      <c r="Z11" s="113"/>
      <c r="AA11" s="113"/>
      <c r="AB11" s="114"/>
      <c r="AC11" s="114"/>
      <c r="AD11" s="113"/>
      <c r="AE11" s="114"/>
      <c r="AF11" s="114"/>
      <c r="AG11" s="119"/>
      <c r="AH11" s="114"/>
      <c r="AI11" s="114"/>
      <c r="AJ11" s="114"/>
      <c r="AK11" s="114"/>
      <c r="AL11" s="119"/>
      <c r="AM11" s="114"/>
      <c r="AN11" s="107"/>
      <c r="AO11" s="120"/>
      <c r="AP11" s="117"/>
      <c r="AQ11" s="117"/>
      <c r="AR11" s="117"/>
      <c r="AS11" s="117"/>
    </row>
    <row r="12" spans="1:45" ht="24" customHeight="1">
      <c r="A12" s="104">
        <v>10</v>
      </c>
      <c r="B12" s="104" t="s">
        <v>424</v>
      </c>
      <c r="C12" s="104">
        <f t="shared" si="2"/>
        <v>0</v>
      </c>
      <c r="D12" s="105"/>
      <c r="E12" s="105"/>
      <c r="F12" s="105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9"/>
      <c r="T12" s="109"/>
      <c r="U12" s="107"/>
      <c r="V12" s="107"/>
      <c r="W12" s="109"/>
      <c r="X12" s="107"/>
      <c r="Y12" s="107"/>
      <c r="Z12" s="113"/>
      <c r="AA12" s="113"/>
      <c r="AB12" s="114"/>
      <c r="AC12" s="114"/>
      <c r="AD12" s="113"/>
      <c r="AE12" s="114"/>
      <c r="AF12" s="114"/>
      <c r="AG12" s="119"/>
      <c r="AH12" s="114"/>
      <c r="AI12" s="114"/>
      <c r="AJ12" s="114"/>
      <c r="AK12" s="114"/>
      <c r="AL12" s="119"/>
      <c r="AM12" s="114"/>
      <c r="AN12" s="107"/>
      <c r="AO12" s="120"/>
      <c r="AP12" s="117"/>
      <c r="AQ12" s="117"/>
      <c r="AR12" s="117"/>
      <c r="AS12" s="117"/>
    </row>
    <row r="13" spans="1:45" ht="24" customHeight="1">
      <c r="A13" s="104">
        <v>11</v>
      </c>
      <c r="B13" s="104" t="s">
        <v>424</v>
      </c>
      <c r="C13" s="104">
        <f t="shared" si="2"/>
        <v>0</v>
      </c>
      <c r="D13" s="105"/>
      <c r="E13" s="105"/>
      <c r="F13" s="105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9"/>
      <c r="T13" s="109"/>
      <c r="U13" s="107"/>
      <c r="V13" s="107"/>
      <c r="W13" s="123"/>
      <c r="X13" s="107"/>
      <c r="Y13" s="107"/>
      <c r="Z13" s="113"/>
      <c r="AA13" s="113"/>
      <c r="AB13" s="114"/>
      <c r="AC13" s="114"/>
      <c r="AD13" s="113"/>
      <c r="AE13" s="114"/>
      <c r="AF13" s="114"/>
      <c r="AG13" s="119"/>
      <c r="AH13" s="114"/>
      <c r="AI13" s="114"/>
      <c r="AJ13" s="114"/>
      <c r="AK13" s="114"/>
      <c r="AL13" s="119"/>
      <c r="AM13" s="114"/>
      <c r="AN13" s="107"/>
      <c r="AO13" s="120"/>
      <c r="AP13" s="117"/>
      <c r="AQ13" s="117"/>
      <c r="AR13" s="117"/>
      <c r="AS13" s="117"/>
    </row>
    <row r="14" spans="1:45" ht="24" customHeight="1">
      <c r="A14" s="104">
        <v>12</v>
      </c>
      <c r="B14" s="104" t="s">
        <v>424</v>
      </c>
      <c r="C14" s="104">
        <f t="shared" si="2"/>
        <v>0</v>
      </c>
      <c r="D14" s="105"/>
      <c r="E14" s="105"/>
      <c r="F14" s="105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7"/>
      <c r="V14" s="107"/>
      <c r="W14" s="123"/>
      <c r="X14" s="107"/>
      <c r="Y14" s="107"/>
      <c r="Z14" s="113"/>
      <c r="AA14" s="113"/>
      <c r="AB14" s="114"/>
      <c r="AC14" s="114"/>
      <c r="AD14" s="113"/>
      <c r="AE14" s="114"/>
      <c r="AF14" s="114"/>
      <c r="AG14" s="119"/>
      <c r="AH14" s="114"/>
      <c r="AI14" s="114"/>
      <c r="AJ14" s="114"/>
      <c r="AK14" s="107"/>
      <c r="AL14" s="119"/>
      <c r="AM14" s="114"/>
      <c r="AN14" s="107"/>
      <c r="AO14" s="120"/>
      <c r="AP14" s="117"/>
      <c r="AQ14" s="117"/>
      <c r="AR14" s="117"/>
      <c r="AS14" s="117"/>
    </row>
    <row r="15" spans="1:45" ht="40.5" customHeight="1">
      <c r="A15" s="104">
        <v>13</v>
      </c>
      <c r="B15" s="104" t="s">
        <v>424</v>
      </c>
      <c r="C15" s="104">
        <f t="shared" si="2"/>
        <v>0</v>
      </c>
      <c r="D15" s="105"/>
      <c r="E15" s="105"/>
      <c r="F15" s="105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9"/>
      <c r="T15" s="109"/>
      <c r="U15" s="107"/>
      <c r="V15" s="107"/>
      <c r="W15" s="123"/>
      <c r="X15" s="107"/>
      <c r="Y15" s="107"/>
      <c r="Z15" s="113"/>
      <c r="AA15" s="113"/>
      <c r="AB15" s="114"/>
      <c r="AC15" s="114"/>
      <c r="AD15" s="113"/>
      <c r="AE15" s="114"/>
      <c r="AF15" s="114"/>
      <c r="AG15" s="119"/>
      <c r="AH15" s="114"/>
      <c r="AI15" s="114"/>
      <c r="AJ15" s="114"/>
      <c r="AK15" s="114"/>
      <c r="AL15" s="119"/>
      <c r="AM15" s="114"/>
      <c r="AN15" s="107"/>
      <c r="AO15" s="120"/>
      <c r="AP15" s="117"/>
      <c r="AQ15" s="117"/>
      <c r="AR15" s="117"/>
      <c r="AS15" s="117"/>
    </row>
    <row r="16" spans="1:45" ht="40.5" customHeight="1">
      <c r="A16" s="104">
        <v>14</v>
      </c>
      <c r="B16" s="104" t="s">
        <v>437</v>
      </c>
      <c r="C16" s="104">
        <f t="shared" si="2"/>
        <v>0</v>
      </c>
      <c r="D16" s="105"/>
      <c r="E16" s="105"/>
      <c r="F16" s="105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9"/>
      <c r="T16" s="109"/>
      <c r="U16" s="107"/>
      <c r="V16" s="107"/>
      <c r="W16" s="123"/>
      <c r="X16" s="107"/>
      <c r="Y16" s="107"/>
      <c r="Z16" s="113"/>
      <c r="AA16" s="113"/>
      <c r="AB16" s="114"/>
      <c r="AC16" s="114"/>
      <c r="AD16" s="113"/>
      <c r="AE16" s="114"/>
      <c r="AF16" s="114"/>
      <c r="AG16" s="119"/>
      <c r="AH16" s="114"/>
      <c r="AI16" s="114"/>
      <c r="AJ16" s="114"/>
      <c r="AK16" s="114"/>
      <c r="AL16" s="119"/>
      <c r="AM16" s="114"/>
      <c r="AN16" s="107"/>
      <c r="AO16" s="120"/>
      <c r="AP16" s="117"/>
      <c r="AQ16" s="117"/>
      <c r="AR16" s="117"/>
      <c r="AS16" s="117"/>
    </row>
    <row r="17" spans="1:45" ht="33" customHeight="1">
      <c r="A17" s="104">
        <v>15</v>
      </c>
      <c r="B17" s="104" t="s">
        <v>445</v>
      </c>
      <c r="C17" s="104">
        <f t="shared" si="2"/>
        <v>0</v>
      </c>
      <c r="D17" s="105"/>
      <c r="E17" s="105"/>
      <c r="F17" s="105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/>
      <c r="T17" s="109"/>
      <c r="U17" s="107"/>
      <c r="V17" s="107"/>
      <c r="W17" s="123"/>
      <c r="X17" s="107"/>
      <c r="Y17" s="107"/>
      <c r="Z17" s="113"/>
      <c r="AA17" s="113"/>
      <c r="AB17" s="114"/>
      <c r="AC17" s="114"/>
      <c r="AD17" s="113"/>
      <c r="AE17" s="114"/>
      <c r="AF17" s="114"/>
      <c r="AG17" s="119"/>
      <c r="AH17" s="114"/>
      <c r="AI17" s="114"/>
      <c r="AJ17" s="114"/>
      <c r="AK17" s="114"/>
      <c r="AL17" s="119"/>
      <c r="AM17" s="114"/>
      <c r="AN17" s="107"/>
      <c r="AO17" s="120"/>
      <c r="AP17" s="117"/>
      <c r="AQ17" s="117"/>
      <c r="AR17" s="117"/>
      <c r="AS17" s="117"/>
    </row>
    <row r="18" spans="1:45" ht="20.25" customHeight="1">
      <c r="A18" s="104">
        <v>16</v>
      </c>
      <c r="B18" s="104" t="s">
        <v>424</v>
      </c>
      <c r="C18" s="104">
        <f t="shared" si="2"/>
        <v>0</v>
      </c>
      <c r="D18" s="105"/>
      <c r="E18" s="105"/>
      <c r="F18" s="105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9"/>
      <c r="T18" s="109"/>
      <c r="U18" s="107"/>
      <c r="V18" s="107"/>
      <c r="W18" s="111"/>
      <c r="X18" s="107"/>
      <c r="Y18" s="107"/>
      <c r="Z18" s="113"/>
      <c r="AA18" s="113"/>
      <c r="AB18" s="114"/>
      <c r="AC18" s="114"/>
      <c r="AD18" s="113"/>
      <c r="AE18" s="114"/>
      <c r="AF18" s="114"/>
      <c r="AG18" s="119"/>
      <c r="AH18" s="114"/>
      <c r="AI18" s="114"/>
      <c r="AJ18" s="114"/>
      <c r="AK18" s="114"/>
      <c r="AL18" s="119"/>
      <c r="AM18" s="114"/>
      <c r="AN18" s="107"/>
      <c r="AO18" s="120"/>
      <c r="AP18" s="117"/>
      <c r="AQ18" s="117"/>
      <c r="AR18" s="117"/>
      <c r="AS18" s="117"/>
    </row>
    <row r="19" spans="1:45" ht="29.25" customHeight="1">
      <c r="A19" s="104">
        <v>17</v>
      </c>
      <c r="B19" s="104" t="s">
        <v>424</v>
      </c>
      <c r="C19" s="104">
        <f t="shared" si="2"/>
        <v>0</v>
      </c>
      <c r="D19" s="105"/>
      <c r="E19" s="105"/>
      <c r="F19" s="105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9"/>
      <c r="T19" s="109"/>
      <c r="U19" s="107"/>
      <c r="V19" s="107"/>
      <c r="W19" s="126"/>
      <c r="X19" s="107"/>
      <c r="Y19" s="107"/>
      <c r="Z19" s="113"/>
      <c r="AA19" s="113"/>
      <c r="AB19" s="114"/>
      <c r="AC19" s="114"/>
      <c r="AD19" s="113"/>
      <c r="AE19" s="114"/>
      <c r="AF19" s="114"/>
      <c r="AG19" s="119"/>
      <c r="AH19" s="114"/>
      <c r="AI19" s="114"/>
      <c r="AJ19" s="114"/>
      <c r="AK19" s="114"/>
      <c r="AL19" s="119"/>
      <c r="AM19" s="114"/>
      <c r="AN19" s="107"/>
      <c r="AO19" s="120"/>
      <c r="AP19" s="117"/>
      <c r="AQ19" s="117"/>
      <c r="AR19" s="117"/>
      <c r="AS19" s="117"/>
    </row>
    <row r="20" spans="1:45" ht="23.25" customHeight="1">
      <c r="A20" s="104">
        <v>18</v>
      </c>
      <c r="B20" s="104" t="s">
        <v>424</v>
      </c>
      <c r="C20" s="104">
        <f t="shared" si="2"/>
        <v>0</v>
      </c>
      <c r="D20" s="105"/>
      <c r="E20" s="105"/>
      <c r="F20" s="105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9"/>
      <c r="T20" s="109"/>
      <c r="U20" s="107"/>
      <c r="V20" s="107"/>
      <c r="W20" s="123"/>
      <c r="X20" s="107"/>
      <c r="Y20" s="107"/>
      <c r="Z20" s="113"/>
      <c r="AA20" s="113"/>
      <c r="AB20" s="114"/>
      <c r="AC20" s="114"/>
      <c r="AD20" s="113"/>
      <c r="AE20" s="114"/>
      <c r="AF20" s="114"/>
      <c r="AG20" s="119"/>
      <c r="AH20" s="114"/>
      <c r="AI20" s="114"/>
      <c r="AJ20" s="114"/>
      <c r="AK20" s="114"/>
      <c r="AL20" s="119"/>
      <c r="AM20" s="114"/>
      <c r="AN20" s="107"/>
      <c r="AO20" s="120"/>
      <c r="AP20" s="117"/>
      <c r="AQ20" s="117"/>
      <c r="AR20" s="117"/>
      <c r="AS20" s="117"/>
    </row>
    <row r="21" spans="1:45" ht="15.75" customHeight="1">
      <c r="A21" s="104">
        <v>19</v>
      </c>
      <c r="B21" s="104" t="s">
        <v>424</v>
      </c>
      <c r="C21" s="104">
        <f t="shared" si="2"/>
        <v>0</v>
      </c>
      <c r="D21" s="105"/>
      <c r="E21" s="105"/>
      <c r="F21" s="105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/>
      <c r="T21" s="109"/>
      <c r="U21" s="107"/>
      <c r="V21" s="107"/>
      <c r="W21" s="123"/>
      <c r="X21" s="107"/>
      <c r="Y21" s="107"/>
      <c r="Z21" s="113"/>
      <c r="AA21" s="113"/>
      <c r="AB21" s="114"/>
      <c r="AC21" s="114"/>
      <c r="AD21" s="119"/>
      <c r="AE21" s="114"/>
      <c r="AF21" s="114"/>
      <c r="AG21" s="119"/>
      <c r="AH21" s="114"/>
      <c r="AI21" s="114"/>
      <c r="AJ21" s="114"/>
      <c r="AK21" s="114"/>
      <c r="AL21" s="119"/>
      <c r="AM21" s="114"/>
      <c r="AN21" s="107"/>
      <c r="AO21" s="120"/>
      <c r="AP21" s="117"/>
      <c r="AQ21" s="117"/>
      <c r="AR21" s="117"/>
      <c r="AS21" s="117"/>
    </row>
    <row r="22" spans="1:45" ht="15.75" customHeight="1">
      <c r="A22" s="104">
        <v>20</v>
      </c>
      <c r="B22" s="104" t="s">
        <v>424</v>
      </c>
      <c r="C22" s="104">
        <f t="shared" si="2"/>
        <v>0</v>
      </c>
      <c r="D22" s="105"/>
      <c r="E22" s="105"/>
      <c r="F22" s="105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9"/>
      <c r="T22" s="109"/>
      <c r="U22" s="107"/>
      <c r="V22" s="107"/>
      <c r="W22" s="123"/>
      <c r="X22" s="107"/>
      <c r="Y22" s="107"/>
      <c r="Z22" s="113"/>
      <c r="AA22" s="113"/>
      <c r="AB22" s="114"/>
      <c r="AC22" s="114"/>
      <c r="AD22" s="119"/>
      <c r="AE22" s="114"/>
      <c r="AF22" s="114"/>
      <c r="AG22" s="119"/>
      <c r="AH22" s="114"/>
      <c r="AI22" s="114"/>
      <c r="AJ22" s="114"/>
      <c r="AK22" s="114"/>
      <c r="AL22" s="119"/>
      <c r="AM22" s="114"/>
      <c r="AN22" s="107"/>
      <c r="AO22" s="120"/>
      <c r="AP22" s="117"/>
      <c r="AQ22" s="117"/>
      <c r="AR22" s="117"/>
      <c r="AS22" s="117"/>
    </row>
    <row r="23" spans="1:45" ht="15.75" customHeight="1">
      <c r="A23" s="104">
        <v>21</v>
      </c>
      <c r="B23" s="104" t="s">
        <v>445</v>
      </c>
      <c r="C23" s="104">
        <f t="shared" si="2"/>
        <v>0</v>
      </c>
      <c r="D23" s="105"/>
      <c r="E23" s="105"/>
      <c r="F23" s="10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9"/>
      <c r="T23" s="109"/>
      <c r="U23" s="107"/>
      <c r="V23" s="107"/>
      <c r="W23" s="123"/>
      <c r="X23" s="107"/>
      <c r="Y23" s="107"/>
      <c r="Z23" s="113"/>
      <c r="AA23" s="113"/>
      <c r="AB23" s="114"/>
      <c r="AC23" s="114"/>
      <c r="AD23" s="119"/>
      <c r="AE23" s="114"/>
      <c r="AF23" s="114"/>
      <c r="AG23" s="119"/>
      <c r="AH23" s="114"/>
      <c r="AI23" s="114"/>
      <c r="AJ23" s="114"/>
      <c r="AK23" s="114"/>
      <c r="AL23" s="119"/>
      <c r="AM23" s="114"/>
      <c r="AN23" s="107"/>
      <c r="AO23" s="120"/>
      <c r="AP23" s="117"/>
      <c r="AQ23" s="117"/>
      <c r="AR23" s="117"/>
      <c r="AS23" s="117"/>
    </row>
    <row r="24" spans="1:45" ht="24" customHeight="1">
      <c r="A24" s="104">
        <v>22</v>
      </c>
      <c r="B24" s="104" t="s">
        <v>445</v>
      </c>
      <c r="C24" s="104">
        <f t="shared" si="2"/>
        <v>0</v>
      </c>
      <c r="D24" s="105"/>
      <c r="E24" s="105"/>
      <c r="F24" s="105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9"/>
      <c r="T24" s="109"/>
      <c r="U24" s="107"/>
      <c r="V24" s="107"/>
      <c r="W24" s="123"/>
      <c r="X24" s="107"/>
      <c r="Y24" s="107"/>
      <c r="Z24" s="113"/>
      <c r="AA24" s="113"/>
      <c r="AB24" s="114"/>
      <c r="AC24" s="114"/>
      <c r="AD24" s="119"/>
      <c r="AE24" s="114"/>
      <c r="AF24" s="114"/>
      <c r="AG24" s="119"/>
      <c r="AH24" s="114"/>
      <c r="AI24" s="114"/>
      <c r="AJ24" s="114"/>
      <c r="AK24" s="114"/>
      <c r="AL24" s="119"/>
      <c r="AM24" s="114"/>
      <c r="AN24" s="107"/>
      <c r="AO24" s="120"/>
      <c r="AP24" s="117"/>
      <c r="AQ24" s="117"/>
      <c r="AR24" s="117"/>
      <c r="AS24" s="117"/>
    </row>
    <row r="25" spans="1:45" ht="15.75" customHeight="1">
      <c r="A25" s="104">
        <v>23</v>
      </c>
      <c r="B25" s="104" t="s">
        <v>445</v>
      </c>
      <c r="C25" s="104">
        <f t="shared" si="2"/>
        <v>0</v>
      </c>
      <c r="D25" s="105"/>
      <c r="E25" s="105"/>
      <c r="F25" s="105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9"/>
      <c r="T25" s="109"/>
      <c r="U25" s="107"/>
      <c r="V25" s="107"/>
      <c r="W25" s="123"/>
      <c r="X25" s="107"/>
      <c r="Y25" s="107"/>
      <c r="Z25" s="113"/>
      <c r="AA25" s="113"/>
      <c r="AB25" s="114"/>
      <c r="AC25" s="114"/>
      <c r="AD25" s="119"/>
      <c r="AE25" s="114"/>
      <c r="AF25" s="114"/>
      <c r="AG25" s="119"/>
      <c r="AH25" s="114"/>
      <c r="AI25" s="114"/>
      <c r="AJ25" s="114"/>
      <c r="AK25" s="114"/>
      <c r="AL25" s="119"/>
      <c r="AM25" s="114"/>
      <c r="AN25" s="107"/>
      <c r="AO25" s="120"/>
      <c r="AP25" s="117"/>
      <c r="AQ25" s="117"/>
      <c r="AR25" s="117"/>
      <c r="AS25" s="117"/>
    </row>
    <row r="26" spans="1:45" ht="15.75" customHeight="1">
      <c r="A26" s="104">
        <v>24</v>
      </c>
      <c r="B26" s="104" t="s">
        <v>445</v>
      </c>
      <c r="C26" s="104">
        <f t="shared" si="2"/>
        <v>0</v>
      </c>
      <c r="D26" s="105"/>
      <c r="E26" s="105"/>
      <c r="F26" s="105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9"/>
      <c r="T26" s="109"/>
      <c r="U26" s="107"/>
      <c r="V26" s="107"/>
      <c r="W26" s="111"/>
      <c r="X26" s="107"/>
      <c r="Y26" s="107"/>
      <c r="Z26" s="113"/>
      <c r="AA26" s="113"/>
      <c r="AB26" s="114"/>
      <c r="AC26" s="114"/>
      <c r="AD26" s="119"/>
      <c r="AE26" s="114"/>
      <c r="AF26" s="114"/>
      <c r="AG26" s="119"/>
      <c r="AH26" s="114"/>
      <c r="AI26" s="114"/>
      <c r="AJ26" s="114"/>
      <c r="AK26" s="114"/>
      <c r="AL26" s="119"/>
      <c r="AM26" s="114"/>
      <c r="AN26" s="107"/>
      <c r="AO26" s="120"/>
      <c r="AP26" s="117"/>
      <c r="AQ26" s="117"/>
      <c r="AR26" s="117"/>
      <c r="AS26" s="117"/>
    </row>
    <row r="27" spans="1:45" ht="15.75" customHeight="1">
      <c r="A27" s="104">
        <v>25</v>
      </c>
      <c r="B27" s="104" t="s">
        <v>445</v>
      </c>
      <c r="C27" s="104">
        <f t="shared" si="2"/>
        <v>0</v>
      </c>
      <c r="D27" s="105"/>
      <c r="E27" s="105"/>
      <c r="F27" s="105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9"/>
      <c r="T27" s="109"/>
      <c r="U27" s="107"/>
      <c r="V27" s="107"/>
      <c r="W27" s="111"/>
      <c r="X27" s="107"/>
      <c r="Y27" s="107"/>
      <c r="Z27" s="113"/>
      <c r="AA27" s="113"/>
      <c r="AB27" s="114"/>
      <c r="AC27" s="114"/>
      <c r="AD27" s="113"/>
      <c r="AE27" s="114"/>
      <c r="AF27" s="107"/>
      <c r="AG27" s="119"/>
      <c r="AH27" s="107"/>
      <c r="AI27" s="114"/>
      <c r="AJ27" s="114"/>
      <c r="AK27" s="114"/>
      <c r="AL27" s="119"/>
      <c r="AM27" s="114"/>
      <c r="AN27" s="114"/>
      <c r="AO27" s="120"/>
      <c r="AP27" s="117"/>
      <c r="AQ27" s="117"/>
      <c r="AR27" s="117"/>
      <c r="AS27" s="117"/>
    </row>
    <row r="28" spans="1:45" ht="15.75" customHeight="1">
      <c r="A28" s="104">
        <v>26</v>
      </c>
      <c r="B28" s="104" t="s">
        <v>445</v>
      </c>
      <c r="C28" s="104">
        <f t="shared" si="2"/>
        <v>0</v>
      </c>
      <c r="D28" s="105"/>
      <c r="E28" s="105"/>
      <c r="F28" s="105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9"/>
      <c r="U28" s="107"/>
      <c r="V28" s="107"/>
      <c r="W28" s="123"/>
      <c r="X28" s="107"/>
      <c r="Y28" s="107"/>
      <c r="Z28" s="113"/>
      <c r="AA28" s="113"/>
      <c r="AB28" s="114"/>
      <c r="AC28" s="114"/>
      <c r="AD28" s="119"/>
      <c r="AE28" s="114"/>
      <c r="AF28" s="114"/>
      <c r="AG28" s="119"/>
      <c r="AH28" s="114"/>
      <c r="AI28" s="114"/>
      <c r="AJ28" s="114"/>
      <c r="AK28" s="114"/>
      <c r="AL28" s="119"/>
      <c r="AM28" s="114"/>
      <c r="AN28" s="114"/>
      <c r="AO28" s="120"/>
      <c r="AP28" s="117"/>
      <c r="AQ28" s="117"/>
      <c r="AR28" s="117"/>
      <c r="AS28" s="117"/>
    </row>
    <row r="29" spans="1:45" ht="15.75" customHeight="1">
      <c r="A29" s="104">
        <v>27</v>
      </c>
      <c r="B29" s="104" t="s">
        <v>445</v>
      </c>
      <c r="C29" s="104">
        <f t="shared" si="2"/>
        <v>0</v>
      </c>
      <c r="D29" s="105"/>
      <c r="E29" s="105"/>
      <c r="F29" s="105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9"/>
      <c r="T29" s="109"/>
      <c r="U29" s="107"/>
      <c r="V29" s="107"/>
      <c r="W29" s="123"/>
      <c r="X29" s="107"/>
      <c r="Y29" s="107"/>
      <c r="Z29" s="113"/>
      <c r="AA29" s="113"/>
      <c r="AB29" s="114"/>
      <c r="AC29" s="114"/>
      <c r="AD29" s="119"/>
      <c r="AE29" s="114"/>
      <c r="AF29" s="114"/>
      <c r="AG29" s="119"/>
      <c r="AH29" s="114"/>
      <c r="AI29" s="114"/>
      <c r="AJ29" s="114"/>
      <c r="AK29" s="114"/>
      <c r="AL29" s="119"/>
      <c r="AM29" s="114"/>
      <c r="AN29" s="114"/>
      <c r="AO29" s="120"/>
      <c r="AP29" s="117"/>
      <c r="AQ29" s="117"/>
      <c r="AR29" s="117"/>
      <c r="AS29" s="117"/>
    </row>
    <row r="30" spans="1:45" ht="15.75" customHeight="1">
      <c r="A30" s="104">
        <v>28</v>
      </c>
      <c r="B30" s="104" t="s">
        <v>445</v>
      </c>
      <c r="C30" s="104">
        <f t="shared" si="2"/>
        <v>0</v>
      </c>
      <c r="D30" s="105"/>
      <c r="E30" s="105"/>
      <c r="F30" s="105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9"/>
      <c r="T30" s="109"/>
      <c r="U30" s="107"/>
      <c r="V30" s="107"/>
      <c r="W30" s="123"/>
      <c r="X30" s="107"/>
      <c r="Y30" s="107"/>
      <c r="Z30" s="113"/>
      <c r="AA30" s="113"/>
      <c r="AB30" s="114"/>
      <c r="AC30" s="114"/>
      <c r="AD30" s="119"/>
      <c r="AE30" s="114"/>
      <c r="AF30" s="114"/>
      <c r="AG30" s="119"/>
      <c r="AH30" s="114"/>
      <c r="AI30" s="114"/>
      <c r="AJ30" s="114"/>
      <c r="AK30" s="114"/>
      <c r="AL30" s="119"/>
      <c r="AM30" s="114"/>
      <c r="AN30" s="114"/>
      <c r="AO30" s="120"/>
      <c r="AP30" s="117"/>
      <c r="AQ30" s="117"/>
      <c r="AR30" s="117"/>
      <c r="AS30" s="117"/>
    </row>
    <row r="31" spans="1:45" ht="21.75" customHeight="1">
      <c r="A31" s="104">
        <v>29</v>
      </c>
      <c r="B31" s="104" t="s">
        <v>424</v>
      </c>
      <c r="C31" s="104">
        <f t="shared" si="2"/>
        <v>0</v>
      </c>
      <c r="D31" s="105"/>
      <c r="E31" s="105"/>
      <c r="F31" s="105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9"/>
      <c r="T31" s="109"/>
      <c r="U31" s="107"/>
      <c r="V31" s="107"/>
      <c r="W31" s="123"/>
      <c r="X31" s="107"/>
      <c r="Y31" s="107"/>
      <c r="Z31" s="113"/>
      <c r="AA31" s="113"/>
      <c r="AB31" s="114"/>
      <c r="AC31" s="114"/>
      <c r="AD31" s="119"/>
      <c r="AE31" s="114"/>
      <c r="AF31" s="114"/>
      <c r="AG31" s="119"/>
      <c r="AH31" s="114"/>
      <c r="AI31" s="114"/>
      <c r="AJ31" s="114"/>
      <c r="AK31" s="114"/>
      <c r="AL31" s="119"/>
      <c r="AM31" s="114"/>
      <c r="AN31" s="114"/>
      <c r="AO31" s="120"/>
      <c r="AP31" s="117"/>
      <c r="AQ31" s="117"/>
      <c r="AR31" s="117"/>
      <c r="AS31" s="117"/>
    </row>
    <row r="32" spans="1:45" ht="15.75" customHeight="1">
      <c r="A32" s="104">
        <v>30</v>
      </c>
      <c r="B32" s="104" t="s">
        <v>445</v>
      </c>
      <c r="C32" s="104">
        <f t="shared" si="2"/>
        <v>0</v>
      </c>
      <c r="D32" s="105"/>
      <c r="E32" s="105"/>
      <c r="F32" s="105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9"/>
      <c r="T32" s="109"/>
      <c r="U32" s="107"/>
      <c r="V32" s="107"/>
      <c r="W32" s="111"/>
      <c r="X32" s="107"/>
      <c r="Y32" s="107"/>
      <c r="Z32" s="113"/>
      <c r="AA32" s="113"/>
      <c r="AB32" s="114"/>
      <c r="AC32" s="114"/>
      <c r="AD32" s="119"/>
      <c r="AE32" s="114"/>
      <c r="AF32" s="114"/>
      <c r="AG32" s="119"/>
      <c r="AH32" s="114"/>
      <c r="AI32" s="114"/>
      <c r="AJ32" s="114"/>
      <c r="AK32" s="114"/>
      <c r="AL32" s="119"/>
      <c r="AM32" s="114"/>
      <c r="AN32" s="114"/>
      <c r="AO32" s="120"/>
      <c r="AP32" s="117"/>
      <c r="AQ32" s="117"/>
      <c r="AR32" s="117"/>
      <c r="AS32" s="117"/>
    </row>
    <row r="33" spans="1:45" ht="15.75" customHeight="1">
      <c r="A33" s="104">
        <v>31</v>
      </c>
      <c r="B33" s="104" t="s">
        <v>424</v>
      </c>
      <c r="C33" s="104">
        <f t="shared" si="2"/>
        <v>0</v>
      </c>
      <c r="D33" s="105"/>
      <c r="E33" s="105"/>
      <c r="F33" s="105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9"/>
      <c r="T33" s="109"/>
      <c r="U33" s="107"/>
      <c r="V33" s="107"/>
      <c r="W33" s="111"/>
      <c r="X33" s="107"/>
      <c r="Y33" s="107"/>
      <c r="Z33" s="113"/>
      <c r="AA33" s="113"/>
      <c r="AB33" s="114"/>
      <c r="AC33" s="114"/>
      <c r="AD33" s="119"/>
      <c r="AE33" s="114"/>
      <c r="AF33" s="114"/>
      <c r="AG33" s="119"/>
      <c r="AH33" s="114"/>
      <c r="AI33" s="114"/>
      <c r="AJ33" s="114"/>
      <c r="AK33" s="107"/>
      <c r="AL33" s="119"/>
      <c r="AM33" s="114"/>
      <c r="AN33" s="114"/>
      <c r="AO33" s="120"/>
      <c r="AP33" s="117"/>
      <c r="AQ33" s="117"/>
      <c r="AR33" s="117"/>
      <c r="AS33" s="117"/>
    </row>
    <row r="34" spans="1:45" ht="15.75" customHeight="1">
      <c r="A34" s="104">
        <v>32</v>
      </c>
      <c r="B34" s="104" t="s">
        <v>457</v>
      </c>
      <c r="C34" s="104">
        <f t="shared" si="2"/>
        <v>0</v>
      </c>
      <c r="D34" s="105"/>
      <c r="E34" s="105"/>
      <c r="F34" s="105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9"/>
      <c r="T34" s="109"/>
      <c r="U34" s="107"/>
      <c r="V34" s="107"/>
      <c r="W34" s="111"/>
      <c r="X34" s="107"/>
      <c r="Y34" s="107"/>
      <c r="Z34" s="113"/>
      <c r="AA34" s="113"/>
      <c r="AB34" s="114"/>
      <c r="AC34" s="114"/>
      <c r="AD34" s="119"/>
      <c r="AE34" s="114"/>
      <c r="AF34" s="114"/>
      <c r="AG34" s="119"/>
      <c r="AH34" s="114"/>
      <c r="AI34" s="114"/>
      <c r="AJ34" s="114"/>
      <c r="AK34" s="114"/>
      <c r="AL34" s="119"/>
      <c r="AM34" s="114"/>
      <c r="AN34" s="114"/>
      <c r="AO34" s="120"/>
      <c r="AP34" s="117"/>
      <c r="AQ34" s="117"/>
      <c r="AR34" s="117"/>
      <c r="AS34" s="117"/>
    </row>
    <row r="35" spans="1:45" ht="24" customHeight="1">
      <c r="A35" s="104">
        <v>33</v>
      </c>
      <c r="B35" s="104" t="s">
        <v>457</v>
      </c>
      <c r="C35" s="104">
        <f t="shared" si="2"/>
        <v>0</v>
      </c>
      <c r="D35" s="105"/>
      <c r="E35" s="105"/>
      <c r="F35" s="105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9"/>
      <c r="T35" s="109"/>
      <c r="U35" s="107"/>
      <c r="V35" s="107"/>
      <c r="W35" s="111"/>
      <c r="X35" s="107"/>
      <c r="Y35" s="107"/>
      <c r="Z35" s="113"/>
      <c r="AA35" s="113"/>
      <c r="AB35" s="114"/>
      <c r="AC35" s="114"/>
      <c r="AD35" s="119"/>
      <c r="AE35" s="114"/>
      <c r="AF35" s="114"/>
      <c r="AG35" s="119"/>
      <c r="AH35" s="114"/>
      <c r="AI35" s="114"/>
      <c r="AJ35" s="114"/>
      <c r="AK35" s="114"/>
      <c r="AL35" s="119"/>
      <c r="AM35" s="114"/>
      <c r="AN35" s="114"/>
      <c r="AO35" s="120"/>
      <c r="AP35" s="117"/>
      <c r="AQ35" s="117"/>
      <c r="AR35" s="117"/>
      <c r="AS35" s="117"/>
    </row>
    <row r="36" spans="1:45" ht="15.75" customHeight="1">
      <c r="A36" s="104">
        <v>34</v>
      </c>
      <c r="B36" s="104" t="s">
        <v>445</v>
      </c>
      <c r="C36" s="104">
        <f t="shared" si="2"/>
        <v>0</v>
      </c>
      <c r="D36" s="105"/>
      <c r="E36" s="105"/>
      <c r="F36" s="105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9"/>
      <c r="T36" s="109"/>
      <c r="U36" s="107"/>
      <c r="V36" s="107"/>
      <c r="W36" s="111"/>
      <c r="X36" s="107"/>
      <c r="Y36" s="107"/>
      <c r="Z36" s="113"/>
      <c r="AA36" s="113"/>
      <c r="AB36" s="114"/>
      <c r="AC36" s="114"/>
      <c r="AD36" s="119"/>
      <c r="AE36" s="114"/>
      <c r="AF36" s="114"/>
      <c r="AG36" s="119"/>
      <c r="AH36" s="114"/>
      <c r="AI36" s="114"/>
      <c r="AJ36" s="114"/>
      <c r="AK36" s="114"/>
      <c r="AL36" s="119"/>
      <c r="AM36" s="114"/>
      <c r="AN36" s="114"/>
      <c r="AO36" s="120"/>
      <c r="AP36" s="117"/>
      <c r="AQ36" s="117"/>
      <c r="AR36" s="117"/>
      <c r="AS36" s="117"/>
    </row>
    <row r="37" spans="1:45" ht="15.75" customHeight="1">
      <c r="A37" s="104">
        <v>35</v>
      </c>
      <c r="B37" s="104" t="s">
        <v>445</v>
      </c>
      <c r="C37" s="104">
        <f t="shared" si="2"/>
        <v>0</v>
      </c>
      <c r="D37" s="105"/>
      <c r="E37" s="105"/>
      <c r="F37" s="105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9"/>
      <c r="T37" s="109"/>
      <c r="U37" s="107"/>
      <c r="V37" s="107"/>
      <c r="W37" s="111"/>
      <c r="X37" s="107"/>
      <c r="Y37" s="107"/>
      <c r="Z37" s="113"/>
      <c r="AA37" s="113"/>
      <c r="AB37" s="114"/>
      <c r="AC37" s="114"/>
      <c r="AD37" s="119"/>
      <c r="AE37" s="114"/>
      <c r="AF37" s="114"/>
      <c r="AG37" s="119"/>
      <c r="AH37" s="114"/>
      <c r="AI37" s="114"/>
      <c r="AJ37" s="114"/>
      <c r="AK37" s="114"/>
      <c r="AL37" s="119"/>
      <c r="AM37" s="114"/>
      <c r="AN37" s="114"/>
      <c r="AO37" s="120"/>
      <c r="AP37" s="117"/>
      <c r="AQ37" s="117"/>
      <c r="AR37" s="117"/>
      <c r="AS37" s="117"/>
    </row>
    <row r="38" spans="1:45" ht="15.75" customHeight="1">
      <c r="A38" s="104">
        <v>36</v>
      </c>
      <c r="B38" s="104" t="s">
        <v>445</v>
      </c>
      <c r="C38" s="104">
        <f t="shared" si="2"/>
        <v>0</v>
      </c>
      <c r="D38" s="127"/>
      <c r="E38" s="127"/>
      <c r="F38" s="127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23"/>
      <c r="T38" s="123"/>
      <c r="U38" s="111"/>
      <c r="V38" s="111"/>
      <c r="W38" s="111"/>
      <c r="X38" s="111"/>
      <c r="Y38" s="111"/>
      <c r="Z38" s="129"/>
      <c r="AA38" s="129"/>
      <c r="AB38" s="111"/>
      <c r="AC38" s="126"/>
      <c r="AD38" s="130"/>
      <c r="AE38" s="126"/>
      <c r="AF38" s="126"/>
      <c r="AG38" s="130"/>
      <c r="AH38" s="126"/>
      <c r="AI38" s="126"/>
      <c r="AJ38" s="126"/>
      <c r="AK38" s="126"/>
      <c r="AL38" s="119"/>
      <c r="AM38" s="114"/>
      <c r="AN38" s="114"/>
      <c r="AO38" s="120"/>
      <c r="AP38" s="117"/>
      <c r="AQ38" s="117"/>
      <c r="AR38" s="117"/>
      <c r="AS38" s="117"/>
    </row>
    <row r="39" spans="1:45" ht="24" customHeight="1">
      <c r="A39" s="104">
        <v>37</v>
      </c>
      <c r="B39" s="104" t="s">
        <v>445</v>
      </c>
      <c r="C39" s="104">
        <f t="shared" si="2"/>
        <v>0</v>
      </c>
      <c r="D39" s="105"/>
      <c r="E39" s="105"/>
      <c r="F39" s="105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9"/>
      <c r="T39" s="109"/>
      <c r="U39" s="107"/>
      <c r="V39" s="107"/>
      <c r="W39" s="111"/>
      <c r="X39" s="107"/>
      <c r="Y39" s="107"/>
      <c r="Z39" s="113"/>
      <c r="AA39" s="113"/>
      <c r="AB39" s="107"/>
      <c r="AC39" s="114"/>
      <c r="AD39" s="119"/>
      <c r="AE39" s="114"/>
      <c r="AF39" s="114"/>
      <c r="AG39" s="119"/>
      <c r="AH39" s="114"/>
      <c r="AI39" s="114"/>
      <c r="AJ39" s="114"/>
      <c r="AK39" s="114"/>
      <c r="AL39" s="119"/>
      <c r="AM39" s="114"/>
      <c r="AN39" s="114"/>
      <c r="AO39" s="120"/>
      <c r="AP39" s="117"/>
      <c r="AQ39" s="117"/>
      <c r="AR39" s="117"/>
      <c r="AS39" s="117"/>
    </row>
    <row r="40" spans="1:45" ht="15.75" customHeight="1">
      <c r="A40" s="104">
        <v>38</v>
      </c>
      <c r="B40" s="104" t="s">
        <v>445</v>
      </c>
      <c r="C40" s="104">
        <f t="shared" si="2"/>
        <v>0</v>
      </c>
      <c r="D40" s="105"/>
      <c r="E40" s="105"/>
      <c r="F40" s="105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9"/>
      <c r="T40" s="109"/>
      <c r="U40" s="107"/>
      <c r="V40" s="107"/>
      <c r="W40" s="111"/>
      <c r="X40" s="107"/>
      <c r="Y40" s="107"/>
      <c r="Z40" s="113"/>
      <c r="AA40" s="113"/>
      <c r="AB40" s="107"/>
      <c r="AC40" s="114"/>
      <c r="AD40" s="119"/>
      <c r="AE40" s="114"/>
      <c r="AF40" s="114"/>
      <c r="AG40" s="119"/>
      <c r="AH40" s="114"/>
      <c r="AI40" s="114"/>
      <c r="AJ40" s="114"/>
      <c r="AK40" s="114"/>
      <c r="AL40" s="119"/>
      <c r="AM40" s="114"/>
      <c r="AN40" s="114"/>
      <c r="AO40" s="120"/>
      <c r="AP40" s="117"/>
      <c r="AQ40" s="117"/>
      <c r="AR40" s="117"/>
      <c r="AS40" s="117"/>
    </row>
    <row r="41" spans="1:45" ht="15.75" customHeight="1">
      <c r="A41" s="104">
        <v>39</v>
      </c>
      <c r="B41" s="104" t="s">
        <v>457</v>
      </c>
      <c r="C41" s="104">
        <f t="shared" si="2"/>
        <v>0</v>
      </c>
      <c r="D41" s="127"/>
      <c r="E41" s="127"/>
      <c r="F41" s="127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23"/>
      <c r="T41" s="123"/>
      <c r="U41" s="111"/>
      <c r="V41" s="111"/>
      <c r="W41" s="111"/>
      <c r="X41" s="111"/>
      <c r="Y41" s="111"/>
      <c r="Z41" s="129"/>
      <c r="AA41" s="129"/>
      <c r="AB41" s="111"/>
      <c r="AC41" s="126"/>
      <c r="AD41" s="129"/>
      <c r="AE41" s="126"/>
      <c r="AF41" s="111"/>
      <c r="AG41" s="129"/>
      <c r="AH41" s="111"/>
      <c r="AI41" s="111"/>
      <c r="AJ41" s="111"/>
      <c r="AK41" s="111"/>
      <c r="AL41" s="130"/>
      <c r="AM41" s="126"/>
      <c r="AN41" s="111"/>
      <c r="AO41" s="120"/>
      <c r="AP41" s="117"/>
      <c r="AQ41" s="117"/>
      <c r="AR41" s="117"/>
      <c r="AS41" s="117"/>
    </row>
    <row r="42" spans="1:45" ht="15.75" customHeight="1">
      <c r="A42" s="104">
        <v>40</v>
      </c>
      <c r="B42" s="104" t="s">
        <v>457</v>
      </c>
      <c r="C42" s="104">
        <f t="shared" si="2"/>
        <v>0</v>
      </c>
      <c r="D42" s="127"/>
      <c r="E42" s="127"/>
      <c r="F42" s="127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23"/>
      <c r="T42" s="123"/>
      <c r="U42" s="111"/>
      <c r="V42" s="111"/>
      <c r="W42" s="111"/>
      <c r="X42" s="111"/>
      <c r="Y42" s="111"/>
      <c r="Z42" s="129"/>
      <c r="AA42" s="129"/>
      <c r="AB42" s="111"/>
      <c r="AC42" s="111"/>
      <c r="AD42" s="129"/>
      <c r="AE42" s="126"/>
      <c r="AF42" s="126"/>
      <c r="AG42" s="130"/>
      <c r="AH42" s="126"/>
      <c r="AI42" s="111"/>
      <c r="AJ42" s="126"/>
      <c r="AK42" s="126"/>
      <c r="AL42" s="130"/>
      <c r="AM42" s="126"/>
      <c r="AN42" s="126"/>
      <c r="AO42" s="120"/>
      <c r="AP42" s="117"/>
      <c r="AQ42" s="117"/>
      <c r="AR42" s="117"/>
      <c r="AS42" s="117"/>
    </row>
    <row r="43" spans="1:45" ht="15.75" customHeight="1">
      <c r="A43" s="104">
        <v>41</v>
      </c>
      <c r="B43" s="104" t="s">
        <v>457</v>
      </c>
      <c r="C43" s="104">
        <f t="shared" si="2"/>
        <v>0</v>
      </c>
      <c r="D43" s="127"/>
      <c r="E43" s="127"/>
      <c r="F43" s="127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23"/>
      <c r="T43" s="123"/>
      <c r="U43" s="111"/>
      <c r="V43" s="111"/>
      <c r="W43" s="111"/>
      <c r="X43" s="111"/>
      <c r="Y43" s="111"/>
      <c r="Z43" s="129"/>
      <c r="AA43" s="129"/>
      <c r="AB43" s="111"/>
      <c r="AC43" s="126"/>
      <c r="AD43" s="129"/>
      <c r="AE43" s="126"/>
      <c r="AF43" s="126"/>
      <c r="AG43" s="130"/>
      <c r="AH43" s="111"/>
      <c r="AI43" s="111"/>
      <c r="AJ43" s="126"/>
      <c r="AK43" s="111"/>
      <c r="AL43" s="130"/>
      <c r="AM43" s="126"/>
      <c r="AN43" s="126"/>
      <c r="AO43" s="120"/>
      <c r="AP43" s="117"/>
      <c r="AQ43" s="117"/>
      <c r="AR43" s="117"/>
      <c r="AS43" s="117"/>
    </row>
    <row r="44" spans="1:45" ht="15.75" customHeight="1">
      <c r="A44" s="104">
        <v>42</v>
      </c>
      <c r="B44" s="104" t="s">
        <v>457</v>
      </c>
      <c r="C44" s="104">
        <f t="shared" si="2"/>
        <v>0</v>
      </c>
      <c r="D44" s="127"/>
      <c r="E44" s="127"/>
      <c r="F44" s="127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23"/>
      <c r="T44" s="123"/>
      <c r="U44" s="111"/>
      <c r="V44" s="111"/>
      <c r="W44" s="111"/>
      <c r="X44" s="111"/>
      <c r="Y44" s="111"/>
      <c r="Z44" s="129"/>
      <c r="AA44" s="129"/>
      <c r="AB44" s="126"/>
      <c r="AC44" s="126"/>
      <c r="AD44" s="129"/>
      <c r="AE44" s="126"/>
      <c r="AF44" s="126"/>
      <c r="AG44" s="130"/>
      <c r="AH44" s="126"/>
      <c r="AI44" s="111"/>
      <c r="AJ44" s="126"/>
      <c r="AK44" s="126"/>
      <c r="AL44" s="130"/>
      <c r="AM44" s="126"/>
      <c r="AN44" s="126"/>
      <c r="AO44" s="120"/>
      <c r="AP44" s="117"/>
      <c r="AQ44" s="117"/>
      <c r="AR44" s="117"/>
      <c r="AS44" s="117"/>
    </row>
    <row r="45" spans="1:45" ht="15.75" customHeight="1">
      <c r="A45" s="104">
        <v>43</v>
      </c>
      <c r="B45" s="104" t="s">
        <v>457</v>
      </c>
      <c r="C45" s="104">
        <f t="shared" si="2"/>
        <v>0</v>
      </c>
      <c r="D45" s="105"/>
      <c r="E45" s="105"/>
      <c r="F45" s="105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9"/>
      <c r="T45" s="109"/>
      <c r="U45" s="107"/>
      <c r="V45" s="107"/>
      <c r="W45" s="111"/>
      <c r="X45" s="107"/>
      <c r="Y45" s="109"/>
      <c r="Z45" s="113"/>
      <c r="AA45" s="113"/>
      <c r="AB45" s="114"/>
      <c r="AC45" s="114"/>
      <c r="AD45" s="113"/>
      <c r="AE45" s="114"/>
      <c r="AF45" s="114"/>
      <c r="AG45" s="119"/>
      <c r="AH45" s="114"/>
      <c r="AI45" s="107"/>
      <c r="AJ45" s="114"/>
      <c r="AK45" s="114"/>
      <c r="AL45" s="119"/>
      <c r="AM45" s="114"/>
      <c r="AN45" s="114"/>
      <c r="AO45" s="120"/>
      <c r="AP45" s="117"/>
      <c r="AQ45" s="117"/>
      <c r="AR45" s="117"/>
      <c r="AS45" s="117"/>
    </row>
    <row r="46" spans="1:45" ht="15.75" customHeight="1">
      <c r="A46" s="104">
        <v>44</v>
      </c>
      <c r="B46" s="104" t="s">
        <v>445</v>
      </c>
      <c r="C46" s="104">
        <f t="shared" si="2"/>
        <v>0</v>
      </c>
      <c r="D46" s="105"/>
      <c r="E46" s="105"/>
      <c r="F46" s="105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9"/>
      <c r="T46" s="109"/>
      <c r="U46" s="107"/>
      <c r="V46" s="107"/>
      <c r="W46" s="111"/>
      <c r="X46" s="107"/>
      <c r="Y46" s="107"/>
      <c r="Z46" s="113"/>
      <c r="AA46" s="113"/>
      <c r="AB46" s="114"/>
      <c r="AC46" s="114"/>
      <c r="AD46" s="113"/>
      <c r="AE46" s="114"/>
      <c r="AF46" s="114"/>
      <c r="AG46" s="119"/>
      <c r="AH46" s="114"/>
      <c r="AI46" s="114"/>
      <c r="AJ46" s="114"/>
      <c r="AK46" s="114"/>
      <c r="AL46" s="119"/>
      <c r="AM46" s="114"/>
      <c r="AN46" s="114"/>
      <c r="AO46" s="120"/>
      <c r="AP46" s="117"/>
      <c r="AQ46" s="117"/>
      <c r="AR46" s="117"/>
      <c r="AS46" s="117"/>
    </row>
    <row r="47" spans="1:45" ht="15.75" customHeight="1">
      <c r="A47" s="104">
        <v>45</v>
      </c>
      <c r="B47" s="104" t="s">
        <v>445</v>
      </c>
      <c r="C47" s="104">
        <f t="shared" si="2"/>
        <v>0</v>
      </c>
      <c r="D47" s="105"/>
      <c r="E47" s="105"/>
      <c r="F47" s="105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9"/>
      <c r="T47" s="109"/>
      <c r="U47" s="107"/>
      <c r="V47" s="107"/>
      <c r="W47" s="111"/>
      <c r="X47" s="107"/>
      <c r="Y47" s="107"/>
      <c r="Z47" s="113"/>
      <c r="AA47" s="113"/>
      <c r="AB47" s="114"/>
      <c r="AC47" s="107"/>
      <c r="AD47" s="113"/>
      <c r="AE47" s="114"/>
      <c r="AF47" s="114"/>
      <c r="AG47" s="119"/>
      <c r="AH47" s="114"/>
      <c r="AI47" s="114"/>
      <c r="AJ47" s="114"/>
      <c r="AK47" s="114"/>
      <c r="AL47" s="119"/>
      <c r="AM47" s="114"/>
      <c r="AN47" s="107"/>
      <c r="AO47" s="120"/>
      <c r="AP47" s="117"/>
      <c r="AQ47" s="117"/>
      <c r="AR47" s="117"/>
      <c r="AS47" s="117"/>
    </row>
    <row r="48" spans="1:45" ht="12.75" customHeight="1">
      <c r="A48" s="104">
        <v>46</v>
      </c>
      <c r="B48" s="104" t="s">
        <v>457</v>
      </c>
      <c r="C48" s="104">
        <f t="shared" si="2"/>
        <v>0</v>
      </c>
      <c r="D48" s="105"/>
      <c r="E48" s="105"/>
      <c r="F48" s="105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9"/>
      <c r="T48" s="109"/>
      <c r="U48" s="107"/>
      <c r="V48" s="107"/>
      <c r="W48" s="123"/>
      <c r="X48" s="107"/>
      <c r="Y48" s="107"/>
      <c r="Z48" s="113"/>
      <c r="AA48" s="113"/>
      <c r="AB48" s="114"/>
      <c r="AC48" s="114"/>
      <c r="AD48" s="113"/>
      <c r="AE48" s="114"/>
      <c r="AF48" s="114"/>
      <c r="AG48" s="119"/>
      <c r="AH48" s="114"/>
      <c r="AI48" s="114"/>
      <c r="AJ48" s="114"/>
      <c r="AK48" s="114"/>
      <c r="AL48" s="119"/>
      <c r="AM48" s="114"/>
      <c r="AN48" s="114"/>
      <c r="AO48" s="120"/>
      <c r="AP48" s="117"/>
      <c r="AQ48" s="117"/>
      <c r="AR48" s="117"/>
      <c r="AS48" s="117"/>
    </row>
    <row r="49" spans="1:45" ht="12.75" customHeight="1">
      <c r="A49" s="104">
        <v>47</v>
      </c>
      <c r="B49" s="104" t="s">
        <v>457</v>
      </c>
      <c r="C49" s="104">
        <f>SUM(G49:AN49)</f>
        <v>0</v>
      </c>
      <c r="D49" s="105"/>
      <c r="E49" s="105"/>
      <c r="F49" s="105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9"/>
      <c r="T49" s="109"/>
      <c r="U49" s="107"/>
      <c r="V49" s="107"/>
      <c r="W49" s="123"/>
      <c r="X49" s="107"/>
      <c r="Y49" s="107"/>
      <c r="Z49" s="113"/>
      <c r="AA49" s="113"/>
      <c r="AB49" s="114"/>
      <c r="AC49" s="114"/>
      <c r="AD49" s="113"/>
      <c r="AE49" s="114"/>
      <c r="AF49" s="114"/>
      <c r="AG49" s="119"/>
      <c r="AH49" s="114"/>
      <c r="AI49" s="114"/>
      <c r="AJ49" s="114"/>
      <c r="AK49" s="114"/>
      <c r="AL49" s="119"/>
      <c r="AM49" s="114"/>
      <c r="AN49" s="114"/>
      <c r="AO49" s="120"/>
      <c r="AP49" s="117"/>
      <c r="AQ49" s="117"/>
      <c r="AR49" s="117"/>
      <c r="AS49" s="117"/>
    </row>
    <row r="50" spans="1:45" ht="15.75" customHeight="1">
      <c r="A50" s="104">
        <v>48</v>
      </c>
      <c r="B50" s="104" t="s">
        <v>457</v>
      </c>
      <c r="C50" s="104">
        <f t="shared" ref="C50:C60" si="3">+K50+M50+N50+O50+P50+Q50+R50+S50+T50+U50+V50+W50+X50+Y50+Z50+AA50+AB50+AC50+AD50+AE50+AF50+AG50+AH50+AI50+AJ50+AK50+AL50+AM50+AN50+G50+H50+I50+J50</f>
        <v>0</v>
      </c>
      <c r="D50" s="105"/>
      <c r="E50" s="105"/>
      <c r="F50" s="105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9"/>
      <c r="T50" s="109"/>
      <c r="U50" s="107"/>
      <c r="V50" s="107"/>
      <c r="W50" s="123"/>
      <c r="X50" s="107"/>
      <c r="Y50" s="107"/>
      <c r="Z50" s="113"/>
      <c r="AA50" s="113"/>
      <c r="AB50" s="114"/>
      <c r="AC50" s="114"/>
      <c r="AD50" s="119"/>
      <c r="AE50" s="114"/>
      <c r="AF50" s="114"/>
      <c r="AG50" s="119"/>
      <c r="AH50" s="114"/>
      <c r="AI50" s="114"/>
      <c r="AJ50" s="114"/>
      <c r="AK50" s="114"/>
      <c r="AL50" s="119"/>
      <c r="AM50" s="114"/>
      <c r="AN50" s="114"/>
      <c r="AO50" s="120"/>
      <c r="AP50" s="117"/>
      <c r="AQ50" s="117"/>
      <c r="AR50" s="117"/>
      <c r="AS50" s="117"/>
    </row>
    <row r="51" spans="1:45" ht="15.75" customHeight="1">
      <c r="A51" s="104">
        <v>49</v>
      </c>
      <c r="B51" s="104" t="s">
        <v>457</v>
      </c>
      <c r="C51" s="104">
        <f t="shared" si="3"/>
        <v>0</v>
      </c>
      <c r="D51" s="105"/>
      <c r="E51" s="105"/>
      <c r="F51" s="105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9"/>
      <c r="T51" s="109"/>
      <c r="U51" s="107"/>
      <c r="V51" s="107"/>
      <c r="W51" s="123"/>
      <c r="X51" s="107"/>
      <c r="Y51" s="107"/>
      <c r="Z51" s="113"/>
      <c r="AA51" s="113"/>
      <c r="AB51" s="114"/>
      <c r="AC51" s="114"/>
      <c r="AD51" s="119"/>
      <c r="AE51" s="114"/>
      <c r="AF51" s="114"/>
      <c r="AG51" s="119"/>
      <c r="AH51" s="114"/>
      <c r="AI51" s="114"/>
      <c r="AJ51" s="114"/>
      <c r="AK51" s="114"/>
      <c r="AL51" s="119"/>
      <c r="AM51" s="114"/>
      <c r="AN51" s="114"/>
      <c r="AO51" s="120"/>
      <c r="AP51" s="117"/>
      <c r="AQ51" s="117"/>
      <c r="AR51" s="117"/>
      <c r="AS51" s="117"/>
    </row>
    <row r="52" spans="1:45" ht="15.75" customHeight="1">
      <c r="A52" s="104">
        <v>50</v>
      </c>
      <c r="B52" s="104" t="s">
        <v>457</v>
      </c>
      <c r="C52" s="104">
        <f t="shared" si="3"/>
        <v>0</v>
      </c>
      <c r="D52" s="105"/>
      <c r="E52" s="105"/>
      <c r="F52" s="105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9"/>
      <c r="T52" s="109"/>
      <c r="U52" s="107"/>
      <c r="V52" s="107"/>
      <c r="W52" s="123"/>
      <c r="X52" s="107"/>
      <c r="Y52" s="107"/>
      <c r="Z52" s="113"/>
      <c r="AA52" s="113"/>
      <c r="AB52" s="114"/>
      <c r="AC52" s="114"/>
      <c r="AD52" s="119"/>
      <c r="AE52" s="114"/>
      <c r="AF52" s="114"/>
      <c r="AG52" s="119"/>
      <c r="AH52" s="114"/>
      <c r="AI52" s="114"/>
      <c r="AJ52" s="114"/>
      <c r="AK52" s="114"/>
      <c r="AL52" s="119"/>
      <c r="AM52" s="114"/>
      <c r="AN52" s="114"/>
      <c r="AO52" s="120"/>
      <c r="AP52" s="117"/>
      <c r="AQ52" s="117"/>
      <c r="AR52" s="117"/>
      <c r="AS52" s="117"/>
    </row>
    <row r="53" spans="1:45" ht="15.75" customHeight="1">
      <c r="A53" s="104">
        <v>51</v>
      </c>
      <c r="B53" s="104" t="s">
        <v>445</v>
      </c>
      <c r="C53" s="104">
        <f t="shared" si="3"/>
        <v>0</v>
      </c>
      <c r="D53" s="105"/>
      <c r="E53" s="105"/>
      <c r="F53" s="105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9"/>
      <c r="T53" s="109"/>
      <c r="U53" s="107"/>
      <c r="V53" s="107"/>
      <c r="W53" s="123"/>
      <c r="X53" s="107"/>
      <c r="Y53" s="107"/>
      <c r="Z53" s="113"/>
      <c r="AA53" s="113"/>
      <c r="AB53" s="114"/>
      <c r="AC53" s="114"/>
      <c r="AD53" s="119"/>
      <c r="AE53" s="114"/>
      <c r="AF53" s="114"/>
      <c r="AG53" s="119"/>
      <c r="AH53" s="114"/>
      <c r="AI53" s="114"/>
      <c r="AJ53" s="114"/>
      <c r="AK53" s="114"/>
      <c r="AL53" s="119"/>
      <c r="AM53" s="114"/>
      <c r="AN53" s="114"/>
      <c r="AO53" s="120"/>
      <c r="AP53" s="117"/>
      <c r="AQ53" s="117"/>
      <c r="AR53" s="117"/>
      <c r="AS53" s="117"/>
    </row>
    <row r="54" spans="1:45" ht="15.75" customHeight="1">
      <c r="A54" s="104">
        <v>52</v>
      </c>
      <c r="B54" s="104" t="s">
        <v>445</v>
      </c>
      <c r="C54" s="104">
        <f t="shared" si="3"/>
        <v>0</v>
      </c>
      <c r="D54" s="105"/>
      <c r="E54" s="105"/>
      <c r="F54" s="105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9"/>
      <c r="T54" s="109"/>
      <c r="U54" s="107"/>
      <c r="V54" s="107"/>
      <c r="W54" s="123"/>
      <c r="X54" s="107"/>
      <c r="Y54" s="107"/>
      <c r="Z54" s="113"/>
      <c r="AA54" s="113"/>
      <c r="AB54" s="114"/>
      <c r="AC54" s="114"/>
      <c r="AD54" s="119"/>
      <c r="AE54" s="114"/>
      <c r="AF54" s="114"/>
      <c r="AG54" s="119"/>
      <c r="AH54" s="114"/>
      <c r="AI54" s="114"/>
      <c r="AJ54" s="114"/>
      <c r="AK54" s="114"/>
      <c r="AL54" s="119"/>
      <c r="AM54" s="114"/>
      <c r="AN54" s="114"/>
      <c r="AO54" s="120"/>
      <c r="AP54" s="117"/>
      <c r="AQ54" s="117"/>
      <c r="AR54" s="117"/>
      <c r="AS54" s="117"/>
    </row>
    <row r="55" spans="1:45" ht="15.75" customHeight="1">
      <c r="A55" s="104">
        <v>53</v>
      </c>
      <c r="B55" s="104" t="s">
        <v>479</v>
      </c>
      <c r="C55" s="104">
        <f t="shared" si="3"/>
        <v>0</v>
      </c>
      <c r="D55" s="105"/>
      <c r="E55" s="105"/>
      <c r="F55" s="105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9"/>
      <c r="T55" s="109"/>
      <c r="U55" s="107"/>
      <c r="V55" s="107"/>
      <c r="W55" s="123"/>
      <c r="X55" s="107"/>
      <c r="Y55" s="107"/>
      <c r="Z55" s="113"/>
      <c r="AA55" s="113"/>
      <c r="AB55" s="114"/>
      <c r="AC55" s="114"/>
      <c r="AD55" s="119"/>
      <c r="AE55" s="114"/>
      <c r="AF55" s="114"/>
      <c r="AG55" s="119"/>
      <c r="AH55" s="114"/>
      <c r="AI55" s="114"/>
      <c r="AJ55" s="114"/>
      <c r="AK55" s="114"/>
      <c r="AL55" s="119"/>
      <c r="AM55" s="114"/>
      <c r="AN55" s="114"/>
      <c r="AO55" s="120"/>
      <c r="AP55" s="117"/>
      <c r="AQ55" s="117"/>
      <c r="AR55" s="117"/>
      <c r="AS55" s="117"/>
    </row>
    <row r="56" spans="1:45" ht="15.75" customHeight="1">
      <c r="A56" s="104">
        <v>54</v>
      </c>
      <c r="B56" s="104" t="s">
        <v>479</v>
      </c>
      <c r="C56" s="104">
        <f t="shared" si="3"/>
        <v>0</v>
      </c>
      <c r="D56" s="105"/>
      <c r="E56" s="105"/>
      <c r="F56" s="105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9"/>
      <c r="T56" s="109"/>
      <c r="U56" s="107"/>
      <c r="V56" s="107"/>
      <c r="W56" s="111"/>
      <c r="X56" s="107"/>
      <c r="Y56" s="107"/>
      <c r="Z56" s="113"/>
      <c r="AA56" s="113"/>
      <c r="AB56" s="107"/>
      <c r="AC56" s="107"/>
      <c r="AD56" s="113"/>
      <c r="AE56" s="107"/>
      <c r="AF56" s="107"/>
      <c r="AG56" s="113"/>
      <c r="AH56" s="107"/>
      <c r="AI56" s="107"/>
      <c r="AJ56" s="107"/>
      <c r="AK56" s="107"/>
      <c r="AL56" s="113"/>
      <c r="AM56" s="107"/>
      <c r="AN56" s="107"/>
      <c r="AO56" s="120"/>
      <c r="AP56" s="117"/>
      <c r="AQ56" s="117"/>
      <c r="AR56" s="117"/>
      <c r="AS56" s="117"/>
    </row>
    <row r="57" spans="1:45" ht="24" customHeight="1">
      <c r="A57" s="104">
        <v>55</v>
      </c>
      <c r="B57" s="104" t="s">
        <v>445</v>
      </c>
      <c r="C57" s="104">
        <f t="shared" si="3"/>
        <v>0</v>
      </c>
      <c r="D57" s="105"/>
      <c r="E57" s="105"/>
      <c r="F57" s="105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9"/>
      <c r="T57" s="109"/>
      <c r="U57" s="107"/>
      <c r="V57" s="107"/>
      <c r="W57" s="111"/>
      <c r="X57" s="107"/>
      <c r="Y57" s="107"/>
      <c r="Z57" s="113"/>
      <c r="AA57" s="113"/>
      <c r="AB57" s="107"/>
      <c r="AC57" s="107"/>
      <c r="AD57" s="113"/>
      <c r="AE57" s="107"/>
      <c r="AF57" s="107"/>
      <c r="AG57" s="113"/>
      <c r="AH57" s="107"/>
      <c r="AI57" s="107"/>
      <c r="AJ57" s="107"/>
      <c r="AK57" s="107"/>
      <c r="AL57" s="113"/>
      <c r="AM57" s="107"/>
      <c r="AN57" s="107"/>
      <c r="AO57" s="120"/>
      <c r="AP57" s="117"/>
      <c r="AQ57" s="117"/>
      <c r="AR57" s="117"/>
      <c r="AS57" s="117"/>
    </row>
    <row r="58" spans="1:45" ht="22.5" customHeight="1">
      <c r="A58" s="104">
        <v>56</v>
      </c>
      <c r="B58" s="104" t="s">
        <v>445</v>
      </c>
      <c r="C58" s="104">
        <f t="shared" si="3"/>
        <v>0</v>
      </c>
      <c r="D58" s="105"/>
      <c r="E58" s="105"/>
      <c r="F58" s="105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9"/>
      <c r="T58" s="109"/>
      <c r="U58" s="107"/>
      <c r="V58" s="107"/>
      <c r="W58" s="111"/>
      <c r="X58" s="107"/>
      <c r="Y58" s="107"/>
      <c r="Z58" s="113"/>
      <c r="AA58" s="113"/>
      <c r="AB58" s="107"/>
      <c r="AC58" s="107"/>
      <c r="AD58" s="113"/>
      <c r="AE58" s="107"/>
      <c r="AF58" s="107"/>
      <c r="AG58" s="113"/>
      <c r="AH58" s="107"/>
      <c r="AI58" s="107"/>
      <c r="AJ58" s="107"/>
      <c r="AK58" s="107"/>
      <c r="AL58" s="113"/>
      <c r="AM58" s="107"/>
      <c r="AN58" s="107"/>
      <c r="AO58" s="120"/>
      <c r="AP58" s="117"/>
      <c r="AQ58" s="117"/>
      <c r="AR58" s="117"/>
      <c r="AS58" s="117"/>
    </row>
    <row r="59" spans="1:45" ht="15.75" customHeight="1">
      <c r="A59" s="104">
        <v>57</v>
      </c>
      <c r="B59" s="104" t="s">
        <v>445</v>
      </c>
      <c r="C59" s="104">
        <f t="shared" si="3"/>
        <v>0</v>
      </c>
      <c r="D59" s="105"/>
      <c r="E59" s="105"/>
      <c r="F59" s="105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9"/>
      <c r="T59" s="109"/>
      <c r="U59" s="107"/>
      <c r="V59" s="107"/>
      <c r="W59" s="111"/>
      <c r="X59" s="107"/>
      <c r="Y59" s="107"/>
      <c r="Z59" s="113"/>
      <c r="AA59" s="113"/>
      <c r="AB59" s="107"/>
      <c r="AC59" s="107"/>
      <c r="AD59" s="113"/>
      <c r="AE59" s="107"/>
      <c r="AF59" s="107"/>
      <c r="AG59" s="113"/>
      <c r="AH59" s="107"/>
      <c r="AI59" s="107"/>
      <c r="AJ59" s="107"/>
      <c r="AK59" s="107"/>
      <c r="AL59" s="113"/>
      <c r="AM59" s="107"/>
      <c r="AN59" s="107"/>
      <c r="AO59" s="120"/>
      <c r="AP59" s="117"/>
      <c r="AQ59" s="117"/>
      <c r="AR59" s="117"/>
      <c r="AS59" s="117"/>
    </row>
    <row r="60" spans="1:45" ht="15.75" customHeight="1">
      <c r="A60" s="104">
        <v>58</v>
      </c>
      <c r="B60" s="104" t="s">
        <v>445</v>
      </c>
      <c r="C60" s="104">
        <f t="shared" si="3"/>
        <v>0</v>
      </c>
      <c r="D60" s="105"/>
      <c r="E60" s="105"/>
      <c r="F60" s="105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9"/>
      <c r="T60" s="109"/>
      <c r="U60" s="107"/>
      <c r="V60" s="107"/>
      <c r="W60" s="111"/>
      <c r="X60" s="107"/>
      <c r="Y60" s="107"/>
      <c r="Z60" s="113"/>
      <c r="AA60" s="113"/>
      <c r="AB60" s="107"/>
      <c r="AC60" s="107"/>
      <c r="AD60" s="113"/>
      <c r="AE60" s="107"/>
      <c r="AF60" s="107"/>
      <c r="AG60" s="113"/>
      <c r="AH60" s="107"/>
      <c r="AI60" s="107"/>
      <c r="AJ60" s="107"/>
      <c r="AK60" s="107"/>
      <c r="AL60" s="113"/>
      <c r="AM60" s="107"/>
      <c r="AN60" s="107"/>
      <c r="AO60" s="120"/>
      <c r="AP60" s="117"/>
      <c r="AQ60" s="117"/>
      <c r="AR60" s="117"/>
      <c r="AS60" s="117"/>
    </row>
    <row r="61" spans="1:45" ht="24.75" customHeight="1">
      <c r="A61" s="104">
        <v>59</v>
      </c>
      <c r="B61" s="104" t="s">
        <v>445</v>
      </c>
      <c r="C61" s="104">
        <f>+G61+I61+J61+K61+L61+M61+N61+O61+P61+Q61+R61+S61+T61+U61+V61+W61+X61+Y61+Z61+AA61+AB61+AC61+AD61+AE61+AF61+AG61+AH61+AI61+AJ61+AK61+AL61+AM61+AN61</f>
        <v>0</v>
      </c>
      <c r="D61" s="105"/>
      <c r="E61" s="105"/>
      <c r="F61" s="105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9"/>
      <c r="T61" s="109"/>
      <c r="U61" s="107"/>
      <c r="V61" s="107"/>
      <c r="W61" s="111"/>
      <c r="X61" s="107"/>
      <c r="Y61" s="107"/>
      <c r="Z61" s="113"/>
      <c r="AA61" s="113"/>
      <c r="AB61" s="107"/>
      <c r="AC61" s="107"/>
      <c r="AD61" s="113"/>
      <c r="AE61" s="107"/>
      <c r="AF61" s="107"/>
      <c r="AG61" s="113"/>
      <c r="AH61" s="107"/>
      <c r="AI61" s="107"/>
      <c r="AJ61" s="107"/>
      <c r="AK61" s="107"/>
      <c r="AL61" s="113"/>
      <c r="AM61" s="107"/>
      <c r="AN61" s="107"/>
      <c r="AO61" s="120"/>
      <c r="AP61" s="117"/>
      <c r="AQ61" s="117"/>
      <c r="AR61" s="117"/>
      <c r="AS61" s="117"/>
    </row>
    <row r="62" spans="1:45" ht="28.5" customHeight="1">
      <c r="A62" s="104">
        <v>60</v>
      </c>
      <c r="B62" s="104" t="s">
        <v>424</v>
      </c>
      <c r="C62" s="104">
        <f t="shared" ref="C62:C67" si="4">+K62+M62+N62+O62+P62+Q62+R62+S62+T62+U62+V62+W62+X62+Y62+Z62+AA62+AB62+AC62+AD62+AE62+AF62+AG62+AH62+AI62+AJ62+AK62+AL62+AM62+AN62+G62+H62+I62+J62</f>
        <v>0</v>
      </c>
      <c r="D62" s="105"/>
      <c r="E62" s="105"/>
      <c r="F62" s="105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9"/>
      <c r="T62" s="109"/>
      <c r="U62" s="107"/>
      <c r="V62" s="107"/>
      <c r="W62" s="111"/>
      <c r="X62" s="107"/>
      <c r="Y62" s="107"/>
      <c r="Z62" s="113"/>
      <c r="AA62" s="113"/>
      <c r="AB62" s="107"/>
      <c r="AC62" s="107"/>
      <c r="AD62" s="113"/>
      <c r="AE62" s="107"/>
      <c r="AF62" s="107"/>
      <c r="AG62" s="113"/>
      <c r="AH62" s="107"/>
      <c r="AI62" s="107"/>
      <c r="AJ62" s="107"/>
      <c r="AK62" s="107"/>
      <c r="AL62" s="113"/>
      <c r="AM62" s="107"/>
      <c r="AN62" s="107"/>
      <c r="AO62" s="120"/>
      <c r="AP62" s="117"/>
      <c r="AQ62" s="117"/>
      <c r="AR62" s="117"/>
      <c r="AS62" s="117"/>
    </row>
    <row r="63" spans="1:45" ht="26.25" customHeight="1">
      <c r="A63" s="104">
        <v>61</v>
      </c>
      <c r="B63" s="104" t="s">
        <v>424</v>
      </c>
      <c r="C63" s="104">
        <f t="shared" si="4"/>
        <v>0</v>
      </c>
      <c r="D63" s="105"/>
      <c r="E63" s="105"/>
      <c r="F63" s="105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9"/>
      <c r="T63" s="109"/>
      <c r="U63" s="107"/>
      <c r="V63" s="107"/>
      <c r="W63" s="111"/>
      <c r="X63" s="107"/>
      <c r="Y63" s="107"/>
      <c r="Z63" s="113"/>
      <c r="AA63" s="113"/>
      <c r="AB63" s="107"/>
      <c r="AC63" s="107"/>
      <c r="AD63" s="113"/>
      <c r="AE63" s="107"/>
      <c r="AF63" s="107"/>
      <c r="AG63" s="113"/>
      <c r="AH63" s="107"/>
      <c r="AI63" s="107"/>
      <c r="AJ63" s="107"/>
      <c r="AK63" s="107"/>
      <c r="AL63" s="113"/>
      <c r="AM63" s="107"/>
      <c r="AN63" s="107"/>
      <c r="AO63" s="120"/>
      <c r="AP63" s="117"/>
      <c r="AQ63" s="117"/>
      <c r="AR63" s="117"/>
      <c r="AS63" s="117"/>
    </row>
    <row r="64" spans="1:45" ht="24" customHeight="1">
      <c r="A64" s="104">
        <v>62</v>
      </c>
      <c r="B64" s="104" t="s">
        <v>457</v>
      </c>
      <c r="C64" s="104">
        <f t="shared" si="4"/>
        <v>0</v>
      </c>
      <c r="D64" s="105"/>
      <c r="E64" s="105"/>
      <c r="F64" s="105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9"/>
      <c r="T64" s="109"/>
      <c r="U64" s="107"/>
      <c r="V64" s="107"/>
      <c r="W64" s="111"/>
      <c r="X64" s="107"/>
      <c r="Y64" s="107"/>
      <c r="Z64" s="113"/>
      <c r="AA64" s="113"/>
      <c r="AB64" s="107"/>
      <c r="AC64" s="107"/>
      <c r="AD64" s="113"/>
      <c r="AE64" s="107"/>
      <c r="AF64" s="107"/>
      <c r="AG64" s="113"/>
      <c r="AH64" s="107"/>
      <c r="AI64" s="107"/>
      <c r="AJ64" s="107"/>
      <c r="AK64" s="107"/>
      <c r="AL64" s="113"/>
      <c r="AM64" s="107"/>
      <c r="AN64" s="107"/>
      <c r="AO64" s="120"/>
      <c r="AP64" s="117"/>
      <c r="AQ64" s="117"/>
      <c r="AR64" s="117"/>
      <c r="AS64" s="117"/>
    </row>
    <row r="65" spans="1:45" ht="37.5" customHeight="1">
      <c r="A65" s="104">
        <v>63</v>
      </c>
      <c r="B65" s="104" t="s">
        <v>424</v>
      </c>
      <c r="C65" s="104">
        <f t="shared" si="4"/>
        <v>0</v>
      </c>
      <c r="D65" s="105"/>
      <c r="E65" s="105"/>
      <c r="F65" s="105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9"/>
      <c r="T65" s="109"/>
      <c r="U65" s="107"/>
      <c r="V65" s="107"/>
      <c r="W65" s="111"/>
      <c r="X65" s="107"/>
      <c r="Y65" s="107"/>
      <c r="Z65" s="113"/>
      <c r="AA65" s="113"/>
      <c r="AB65" s="107"/>
      <c r="AC65" s="107"/>
      <c r="AD65" s="113"/>
      <c r="AE65" s="107"/>
      <c r="AF65" s="107"/>
      <c r="AG65" s="113"/>
      <c r="AH65" s="107"/>
      <c r="AI65" s="107"/>
      <c r="AJ65" s="107"/>
      <c r="AK65" s="107"/>
      <c r="AL65" s="113"/>
      <c r="AM65" s="107"/>
      <c r="AN65" s="107"/>
      <c r="AO65" s="120"/>
      <c r="AP65" s="117"/>
      <c r="AQ65" s="117"/>
      <c r="AR65" s="117"/>
      <c r="AS65" s="117"/>
    </row>
    <row r="66" spans="1:45" ht="26.25" customHeight="1">
      <c r="A66" s="104">
        <v>64</v>
      </c>
      <c r="B66" s="104" t="s">
        <v>445</v>
      </c>
      <c r="C66" s="104">
        <f t="shared" si="4"/>
        <v>0</v>
      </c>
      <c r="D66" s="105"/>
      <c r="E66" s="105"/>
      <c r="F66" s="105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9"/>
      <c r="T66" s="109"/>
      <c r="U66" s="107"/>
      <c r="V66" s="107"/>
      <c r="W66" s="111"/>
      <c r="X66" s="107"/>
      <c r="Y66" s="107"/>
      <c r="Z66" s="113"/>
      <c r="AA66" s="113"/>
      <c r="AB66" s="107"/>
      <c r="AC66" s="107"/>
      <c r="AD66" s="113"/>
      <c r="AE66" s="107"/>
      <c r="AF66" s="107"/>
      <c r="AG66" s="113"/>
      <c r="AH66" s="107"/>
      <c r="AI66" s="107"/>
      <c r="AJ66" s="107"/>
      <c r="AK66" s="107"/>
      <c r="AL66" s="113"/>
      <c r="AM66" s="107"/>
      <c r="AN66" s="107"/>
      <c r="AO66" s="120"/>
      <c r="AP66" s="117"/>
      <c r="AQ66" s="117"/>
      <c r="AR66" s="117"/>
      <c r="AS66" s="117"/>
    </row>
    <row r="67" spans="1:45" ht="15.75" customHeight="1">
      <c r="A67" s="104">
        <v>65</v>
      </c>
      <c r="B67" s="104" t="s">
        <v>445</v>
      </c>
      <c r="C67" s="104">
        <f t="shared" si="4"/>
        <v>0</v>
      </c>
      <c r="D67" s="105"/>
      <c r="E67" s="105"/>
      <c r="F67" s="105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9"/>
      <c r="T67" s="109"/>
      <c r="U67" s="107"/>
      <c r="V67" s="107"/>
      <c r="W67" s="111"/>
      <c r="X67" s="107"/>
      <c r="Y67" s="107"/>
      <c r="Z67" s="113"/>
      <c r="AA67" s="113"/>
      <c r="AB67" s="107"/>
      <c r="AC67" s="107"/>
      <c r="AD67" s="113"/>
      <c r="AE67" s="107"/>
      <c r="AF67" s="107"/>
      <c r="AG67" s="113"/>
      <c r="AH67" s="107"/>
      <c r="AI67" s="107"/>
      <c r="AJ67" s="107"/>
      <c r="AK67" s="107"/>
      <c r="AL67" s="113"/>
      <c r="AM67" s="107"/>
      <c r="AN67" s="107"/>
      <c r="AO67" s="120"/>
      <c r="AP67" s="117"/>
      <c r="AQ67" s="117"/>
      <c r="AR67" s="117"/>
      <c r="AS67" s="117"/>
    </row>
    <row r="68" spans="1:45" ht="15.75" customHeight="1"/>
    <row r="69" spans="1:45" ht="15.75" customHeight="1"/>
    <row r="70" spans="1:45" ht="15.75" customHeight="1"/>
    <row r="71" spans="1:45" ht="15.75" customHeight="1"/>
    <row r="72" spans="1:45" ht="15.75" customHeight="1"/>
    <row r="73" spans="1:45" ht="15.75" customHeight="1"/>
    <row r="74" spans="1:45" ht="15.75" customHeight="1"/>
    <row r="75" spans="1:45" ht="15.75" customHeight="1"/>
    <row r="76" spans="1:45" ht="15.75" customHeight="1"/>
    <row r="77" spans="1:45" ht="15.75" customHeight="1"/>
    <row r="78" spans="1:45" ht="15.75" customHeight="1"/>
    <row r="79" spans="1:45" ht="15.75" customHeight="1"/>
    <row r="80" spans="1:4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</sheetData>
  <autoFilter ref="A2:D67" xr:uid="{00000000-0009-0000-0000-000009000000}"/>
  <mergeCells count="2">
    <mergeCell ref="A1:D1"/>
    <mergeCell ref="G1:Y1"/>
  </mergeCells>
  <pageMargins left="0.7" right="0.7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793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6" width="31" customWidth="1"/>
    <col min="7" max="7" width="6.7109375" customWidth="1"/>
    <col min="8" max="8" width="11.28515625" customWidth="1"/>
    <col min="9" max="9" width="6.5703125" customWidth="1"/>
    <col min="10" max="11" width="6.7109375" customWidth="1"/>
    <col min="12" max="12" width="7.42578125" customWidth="1"/>
    <col min="13" max="14" width="7" customWidth="1"/>
    <col min="15" max="15" width="7.140625" customWidth="1"/>
    <col min="16" max="16" width="6.85546875" customWidth="1"/>
    <col min="17" max="18" width="7" customWidth="1"/>
    <col min="19" max="19" width="7.140625" customWidth="1"/>
    <col min="20" max="20" width="5.42578125" customWidth="1"/>
    <col min="21" max="22" width="6.42578125" customWidth="1"/>
    <col min="23" max="23" width="6.5703125" customWidth="1"/>
    <col min="24" max="24" width="5.28515625" customWidth="1"/>
    <col min="25" max="25" width="5.42578125" customWidth="1"/>
    <col min="26" max="26" width="4.85546875" customWidth="1"/>
    <col min="27" max="27" width="8.5703125" customWidth="1"/>
    <col min="28" max="28" width="5.42578125" customWidth="1"/>
    <col min="29" max="29" width="6" customWidth="1"/>
    <col min="30" max="30" width="6.7109375" customWidth="1"/>
    <col min="31" max="31" width="5.140625" customWidth="1"/>
    <col min="32" max="32" width="6" customWidth="1"/>
    <col min="33" max="33" width="6.28515625" customWidth="1"/>
    <col min="34" max="34" width="5.28515625" customWidth="1"/>
    <col min="35" max="35" width="6.140625" customWidth="1"/>
    <col min="36" max="36" width="6.5703125" customWidth="1"/>
    <col min="37" max="37" width="5.85546875" customWidth="1"/>
    <col min="38" max="38" width="6" customWidth="1"/>
    <col min="39" max="39" width="7.28515625" hidden="1" customWidth="1"/>
    <col min="40" max="40" width="6.7109375" customWidth="1"/>
    <col min="41" max="41" width="9.85546875" hidden="1" customWidth="1"/>
    <col min="42" max="42" width="9" customWidth="1"/>
    <col min="43" max="45" width="10.7109375" customWidth="1"/>
  </cols>
  <sheetData>
    <row r="1" spans="1:45" hidden="1">
      <c r="A1" s="234" t="s">
        <v>377</v>
      </c>
      <c r="B1" s="235"/>
      <c r="C1" s="235"/>
      <c r="D1" s="236"/>
      <c r="E1" s="160"/>
      <c r="F1" s="160"/>
      <c r="G1" s="237" t="s">
        <v>378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8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5" ht="36" customHeight="1">
      <c r="A2" s="67" t="s">
        <v>379</v>
      </c>
      <c r="B2" s="67" t="s">
        <v>34</v>
      </c>
      <c r="C2" s="67" t="s">
        <v>380</v>
      </c>
      <c r="D2" s="67" t="s">
        <v>381</v>
      </c>
      <c r="E2" s="161" t="s">
        <v>603</v>
      </c>
      <c r="F2" s="161" t="s">
        <v>578</v>
      </c>
      <c r="G2" s="69" t="s">
        <v>384</v>
      </c>
      <c r="H2" s="70" t="s">
        <v>385</v>
      </c>
      <c r="I2" s="71" t="s">
        <v>386</v>
      </c>
      <c r="J2" s="72" t="s">
        <v>387</v>
      </c>
      <c r="K2" s="73" t="s">
        <v>388</v>
      </c>
      <c r="L2" s="74" t="s">
        <v>389</v>
      </c>
      <c r="M2" s="75" t="s">
        <v>390</v>
      </c>
      <c r="N2" s="76" t="s">
        <v>391</v>
      </c>
      <c r="O2" s="77" t="s">
        <v>392</v>
      </c>
      <c r="P2" s="78" t="s">
        <v>393</v>
      </c>
      <c r="Q2" s="79" t="s">
        <v>394</v>
      </c>
      <c r="R2" s="80" t="s">
        <v>395</v>
      </c>
      <c r="S2" s="81" t="s">
        <v>396</v>
      </c>
      <c r="T2" s="82" t="s">
        <v>397</v>
      </c>
      <c r="U2" s="83" t="s">
        <v>398</v>
      </c>
      <c r="V2" s="84" t="s">
        <v>399</v>
      </c>
      <c r="W2" s="85" t="s">
        <v>400</v>
      </c>
      <c r="X2" s="86" t="s">
        <v>401</v>
      </c>
      <c r="Y2" s="87" t="s">
        <v>402</v>
      </c>
      <c r="Z2" s="88" t="s">
        <v>403</v>
      </c>
      <c r="AA2" s="77" t="s">
        <v>404</v>
      </c>
      <c r="AB2" s="72" t="s">
        <v>405</v>
      </c>
      <c r="AC2" s="89" t="s">
        <v>406</v>
      </c>
      <c r="AD2" s="79" t="s">
        <v>407</v>
      </c>
      <c r="AE2" s="84" t="s">
        <v>408</v>
      </c>
      <c r="AF2" s="90" t="s">
        <v>676</v>
      </c>
      <c r="AG2" s="91" t="s">
        <v>410</v>
      </c>
      <c r="AH2" s="92" t="s">
        <v>411</v>
      </c>
      <c r="AI2" s="93" t="s">
        <v>412</v>
      </c>
      <c r="AJ2" s="94" t="s">
        <v>413</v>
      </c>
      <c r="AK2" s="186" t="s">
        <v>581</v>
      </c>
      <c r="AL2" s="96" t="s">
        <v>415</v>
      </c>
      <c r="AM2" s="97"/>
      <c r="AN2" s="98" t="s">
        <v>416</v>
      </c>
      <c r="AO2" s="99"/>
      <c r="AP2" s="100" t="s">
        <v>417</v>
      </c>
      <c r="AQ2" s="101" t="s">
        <v>418</v>
      </c>
      <c r="AR2" s="174" t="s">
        <v>420</v>
      </c>
      <c r="AS2" s="187" t="s">
        <v>419</v>
      </c>
    </row>
    <row r="3" spans="1:45" ht="24" customHeight="1">
      <c r="A3" s="104">
        <v>1</v>
      </c>
      <c r="B3" s="124" t="s">
        <v>677</v>
      </c>
      <c r="C3" s="104">
        <f t="shared" ref="C3:C21" si="0">G3+H3+I3+J3+K3+L3+M3+N3+O3+P3+Q3+R3+S3+T3+U3+V3+W3+X3+Y3+Z3+AA3+AB3+AC3+AD3+AE3+AF3+AG3+AH3+AI3+AJ3+AK3+AL3+AM3+AN3+AO3+AP3+AQ3+AR3+AS3</f>
        <v>16</v>
      </c>
      <c r="D3" s="105" t="s">
        <v>678</v>
      </c>
      <c r="E3" s="165">
        <v>7500</v>
      </c>
      <c r="F3" s="166">
        <f t="shared" ref="F3:F29" si="1">E3*C3</f>
        <v>120000</v>
      </c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/>
      <c r="T3" s="109"/>
      <c r="U3" s="111"/>
      <c r="V3" s="107"/>
      <c r="W3" s="107"/>
      <c r="X3" s="107"/>
      <c r="Y3" s="107"/>
      <c r="Z3" s="113"/>
      <c r="AA3" s="113"/>
      <c r="AB3" s="107"/>
      <c r="AC3" s="107"/>
      <c r="AD3" s="113"/>
      <c r="AE3" s="107"/>
      <c r="AF3" s="107">
        <v>4</v>
      </c>
      <c r="AG3" s="113"/>
      <c r="AH3" s="108">
        <v>12</v>
      </c>
      <c r="AI3" s="107"/>
      <c r="AJ3" s="114"/>
      <c r="AK3" s="107"/>
      <c r="AL3" s="119"/>
      <c r="AM3" s="114"/>
      <c r="AN3" s="107"/>
      <c r="AO3" s="116"/>
      <c r="AP3" s="117"/>
      <c r="AQ3" s="117"/>
      <c r="AR3" s="117"/>
      <c r="AS3" s="117"/>
    </row>
    <row r="4" spans="1:45" ht="24" customHeight="1">
      <c r="A4" s="104">
        <v>2</v>
      </c>
      <c r="B4" s="124" t="s">
        <v>677</v>
      </c>
      <c r="C4" s="104">
        <f t="shared" si="0"/>
        <v>2</v>
      </c>
      <c r="D4" s="105" t="s">
        <v>679</v>
      </c>
      <c r="E4" s="165">
        <v>7000</v>
      </c>
      <c r="F4" s="166">
        <f t="shared" si="1"/>
        <v>14000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9"/>
      <c r="T4" s="109"/>
      <c r="U4" s="107"/>
      <c r="V4" s="107"/>
      <c r="W4" s="107"/>
      <c r="X4" s="107"/>
      <c r="Y4" s="107"/>
      <c r="Z4" s="113"/>
      <c r="AA4" s="113"/>
      <c r="AB4" s="114"/>
      <c r="AC4" s="107"/>
      <c r="AD4" s="113"/>
      <c r="AE4" s="114"/>
      <c r="AF4" s="114">
        <v>2</v>
      </c>
      <c r="AG4" s="119"/>
      <c r="AH4" s="107"/>
      <c r="AI4" s="114"/>
      <c r="AJ4" s="114"/>
      <c r="AK4" s="107"/>
      <c r="AL4" s="119"/>
      <c r="AM4" s="114"/>
      <c r="AN4" s="107"/>
      <c r="AO4" s="120"/>
      <c r="AP4" s="117"/>
      <c r="AQ4" s="117"/>
      <c r="AR4" s="117"/>
      <c r="AS4" s="117"/>
    </row>
    <row r="5" spans="1:45" ht="24" customHeight="1">
      <c r="A5" s="104">
        <v>3</v>
      </c>
      <c r="B5" s="124" t="s">
        <v>677</v>
      </c>
      <c r="C5" s="104">
        <f t="shared" si="0"/>
        <v>5</v>
      </c>
      <c r="D5" s="105" t="s">
        <v>680</v>
      </c>
      <c r="E5" s="165">
        <v>50000</v>
      </c>
      <c r="F5" s="166">
        <f t="shared" si="1"/>
        <v>250000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9"/>
      <c r="T5" s="109"/>
      <c r="U5" s="107"/>
      <c r="V5" s="107"/>
      <c r="W5" s="109"/>
      <c r="X5" s="107"/>
      <c r="Y5" s="107"/>
      <c r="Z5" s="113"/>
      <c r="AA5" s="113">
        <v>1</v>
      </c>
      <c r="AB5" s="114"/>
      <c r="AC5" s="107"/>
      <c r="AD5" s="113"/>
      <c r="AE5" s="114"/>
      <c r="AF5" s="114">
        <v>1</v>
      </c>
      <c r="AG5" s="119"/>
      <c r="AH5" s="114"/>
      <c r="AI5" s="114"/>
      <c r="AJ5" s="114"/>
      <c r="AK5" s="114"/>
      <c r="AL5" s="115">
        <v>3</v>
      </c>
      <c r="AM5" s="114"/>
      <c r="AN5" s="107"/>
      <c r="AO5" s="120"/>
      <c r="AP5" s="117"/>
      <c r="AQ5" s="117"/>
      <c r="AR5" s="117"/>
      <c r="AS5" s="117"/>
    </row>
    <row r="6" spans="1:45" ht="24" customHeight="1">
      <c r="A6" s="104">
        <v>4</v>
      </c>
      <c r="B6" s="124" t="s">
        <v>677</v>
      </c>
      <c r="C6" s="104">
        <f t="shared" si="0"/>
        <v>6</v>
      </c>
      <c r="D6" s="105" t="s">
        <v>681</v>
      </c>
      <c r="E6" s="165">
        <v>3000</v>
      </c>
      <c r="F6" s="166">
        <f t="shared" si="1"/>
        <v>18000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9"/>
      <c r="T6" s="109"/>
      <c r="U6" s="107"/>
      <c r="V6" s="107"/>
      <c r="W6" s="109"/>
      <c r="X6" s="107"/>
      <c r="Y6" s="107"/>
      <c r="Z6" s="113"/>
      <c r="AA6" s="113"/>
      <c r="AB6" s="114"/>
      <c r="AC6" s="107"/>
      <c r="AD6" s="113"/>
      <c r="AE6" s="114"/>
      <c r="AF6" s="114">
        <v>1</v>
      </c>
      <c r="AG6" s="119"/>
      <c r="AH6" s="114"/>
      <c r="AI6" s="114"/>
      <c r="AJ6" s="114"/>
      <c r="AK6" s="107"/>
      <c r="AL6" s="115">
        <v>5</v>
      </c>
      <c r="AM6" s="114"/>
      <c r="AN6" s="107"/>
      <c r="AO6" s="120"/>
      <c r="AP6" s="117"/>
      <c r="AQ6" s="117"/>
      <c r="AR6" s="117"/>
      <c r="AS6" s="117"/>
    </row>
    <row r="7" spans="1:45" ht="24" customHeight="1">
      <c r="A7" s="104">
        <v>5</v>
      </c>
      <c r="B7" s="124" t="s">
        <v>677</v>
      </c>
      <c r="C7" s="104">
        <f t="shared" si="0"/>
        <v>6</v>
      </c>
      <c r="D7" s="105" t="s">
        <v>682</v>
      </c>
      <c r="E7" s="165">
        <v>3000</v>
      </c>
      <c r="F7" s="166">
        <f t="shared" si="1"/>
        <v>18000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9"/>
      <c r="T7" s="109"/>
      <c r="U7" s="107"/>
      <c r="V7" s="107"/>
      <c r="W7" s="109"/>
      <c r="X7" s="107"/>
      <c r="Y7" s="107"/>
      <c r="Z7" s="113"/>
      <c r="AA7" s="113"/>
      <c r="AB7" s="114"/>
      <c r="AC7" s="107"/>
      <c r="AD7" s="113"/>
      <c r="AE7" s="114"/>
      <c r="AF7" s="114">
        <v>1</v>
      </c>
      <c r="AG7" s="119"/>
      <c r="AH7" s="114"/>
      <c r="AI7" s="114"/>
      <c r="AJ7" s="114"/>
      <c r="AK7" s="114"/>
      <c r="AL7" s="115">
        <v>5</v>
      </c>
      <c r="AM7" s="114"/>
      <c r="AN7" s="107"/>
      <c r="AO7" s="120"/>
      <c r="AP7" s="117"/>
      <c r="AQ7" s="117"/>
      <c r="AR7" s="117"/>
      <c r="AS7" s="117"/>
    </row>
    <row r="8" spans="1:45" ht="24" customHeight="1">
      <c r="A8" s="104">
        <v>6</v>
      </c>
      <c r="B8" s="124" t="s">
        <v>677</v>
      </c>
      <c r="C8" s="104">
        <f t="shared" si="0"/>
        <v>1</v>
      </c>
      <c r="D8" s="105" t="s">
        <v>683</v>
      </c>
      <c r="E8" s="165">
        <v>15000</v>
      </c>
      <c r="F8" s="166">
        <f t="shared" si="1"/>
        <v>15000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9"/>
      <c r="T8" s="109"/>
      <c r="U8" s="107"/>
      <c r="V8" s="107"/>
      <c r="W8" s="109"/>
      <c r="X8" s="107"/>
      <c r="Y8" s="107"/>
      <c r="Z8" s="113"/>
      <c r="AA8" s="113"/>
      <c r="AB8" s="114"/>
      <c r="AC8" s="107"/>
      <c r="AD8" s="113"/>
      <c r="AE8" s="114"/>
      <c r="AF8" s="114">
        <v>1</v>
      </c>
      <c r="AG8" s="119"/>
      <c r="AH8" s="114"/>
      <c r="AI8" s="114"/>
      <c r="AJ8" s="114"/>
      <c r="AK8" s="114"/>
      <c r="AL8" s="119"/>
      <c r="AM8" s="114"/>
      <c r="AN8" s="107"/>
      <c r="AO8" s="120"/>
      <c r="AP8" s="117"/>
      <c r="AQ8" s="117"/>
      <c r="AR8" s="117"/>
      <c r="AS8" s="117"/>
    </row>
    <row r="9" spans="1:45" ht="24" customHeight="1">
      <c r="A9" s="104">
        <v>7</v>
      </c>
      <c r="B9" s="124" t="s">
        <v>677</v>
      </c>
      <c r="C9" s="104">
        <f t="shared" si="0"/>
        <v>1</v>
      </c>
      <c r="D9" s="125" t="s">
        <v>684</v>
      </c>
      <c r="E9" s="165">
        <v>12000</v>
      </c>
      <c r="F9" s="166">
        <f t="shared" si="1"/>
        <v>12000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9"/>
      <c r="U9" s="107"/>
      <c r="V9" s="107"/>
      <c r="W9" s="109"/>
      <c r="X9" s="107"/>
      <c r="Y9" s="107"/>
      <c r="Z9" s="113"/>
      <c r="AA9" s="113"/>
      <c r="AB9" s="107"/>
      <c r="AC9" s="114"/>
      <c r="AD9" s="113"/>
      <c r="AE9" s="114"/>
      <c r="AF9" s="114"/>
      <c r="AG9" s="119"/>
      <c r="AH9" s="121">
        <v>1</v>
      </c>
      <c r="AI9" s="114"/>
      <c r="AJ9" s="114"/>
      <c r="AK9" s="114"/>
      <c r="AL9" s="119"/>
      <c r="AM9" s="114"/>
      <c r="AN9" s="107"/>
      <c r="AO9" s="120"/>
      <c r="AP9" s="117"/>
      <c r="AQ9" s="117"/>
      <c r="AR9" s="117"/>
      <c r="AS9" s="117"/>
    </row>
    <row r="10" spans="1:45" ht="24" customHeight="1">
      <c r="A10" s="104">
        <v>8</v>
      </c>
      <c r="B10" s="124" t="s">
        <v>677</v>
      </c>
      <c r="C10" s="104">
        <f t="shared" si="0"/>
        <v>4</v>
      </c>
      <c r="D10" s="125" t="s">
        <v>685</v>
      </c>
      <c r="E10" s="165">
        <v>2000</v>
      </c>
      <c r="F10" s="166">
        <f t="shared" si="1"/>
        <v>8000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9"/>
      <c r="T10" s="109"/>
      <c r="U10" s="107"/>
      <c r="V10" s="107"/>
      <c r="W10" s="109"/>
      <c r="X10" s="107"/>
      <c r="Y10" s="107"/>
      <c r="Z10" s="113"/>
      <c r="AA10" s="113"/>
      <c r="AB10" s="114"/>
      <c r="AC10" s="114"/>
      <c r="AD10" s="113"/>
      <c r="AE10" s="114"/>
      <c r="AF10" s="114"/>
      <c r="AG10" s="119"/>
      <c r="AH10" s="121">
        <v>4</v>
      </c>
      <c r="AI10" s="114"/>
      <c r="AJ10" s="114"/>
      <c r="AK10" s="114"/>
      <c r="AL10" s="119"/>
      <c r="AM10" s="114"/>
      <c r="AN10" s="107"/>
      <c r="AO10" s="120"/>
      <c r="AP10" s="117"/>
      <c r="AQ10" s="117"/>
      <c r="AR10" s="117"/>
      <c r="AS10" s="117"/>
    </row>
    <row r="11" spans="1:45" ht="24" customHeight="1">
      <c r="A11" s="104">
        <v>9</v>
      </c>
      <c r="B11" s="124" t="s">
        <v>677</v>
      </c>
      <c r="C11" s="104">
        <f t="shared" si="0"/>
        <v>2</v>
      </c>
      <c r="D11" s="125" t="s">
        <v>686</v>
      </c>
      <c r="E11" s="165">
        <v>5000</v>
      </c>
      <c r="F11" s="166">
        <f t="shared" si="1"/>
        <v>10000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9"/>
      <c r="T11" s="109"/>
      <c r="U11" s="107"/>
      <c r="V11" s="107"/>
      <c r="W11" s="109"/>
      <c r="X11" s="107"/>
      <c r="Y11" s="107"/>
      <c r="Z11" s="113"/>
      <c r="AA11" s="113"/>
      <c r="AB11" s="114"/>
      <c r="AC11" s="114"/>
      <c r="AD11" s="113"/>
      <c r="AE11" s="114"/>
      <c r="AF11" s="114"/>
      <c r="AG11" s="119"/>
      <c r="AH11" s="121">
        <v>2</v>
      </c>
      <c r="AI11" s="114"/>
      <c r="AJ11" s="114"/>
      <c r="AK11" s="114"/>
      <c r="AL11" s="119"/>
      <c r="AM11" s="114"/>
      <c r="AN11" s="107"/>
      <c r="AO11" s="120"/>
      <c r="AP11" s="117"/>
      <c r="AQ11" s="117"/>
      <c r="AR11" s="117"/>
      <c r="AS11" s="117"/>
    </row>
    <row r="12" spans="1:45" ht="24" customHeight="1">
      <c r="A12" s="104">
        <v>10</v>
      </c>
      <c r="B12" s="124" t="s">
        <v>677</v>
      </c>
      <c r="C12" s="104">
        <f t="shared" si="0"/>
        <v>2</v>
      </c>
      <c r="D12" s="125" t="s">
        <v>687</v>
      </c>
      <c r="E12" s="165">
        <v>5000</v>
      </c>
      <c r="F12" s="166">
        <f t="shared" si="1"/>
        <v>10000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9"/>
      <c r="T12" s="109"/>
      <c r="U12" s="107"/>
      <c r="V12" s="107"/>
      <c r="W12" s="109"/>
      <c r="X12" s="107"/>
      <c r="Y12" s="107"/>
      <c r="Z12" s="113"/>
      <c r="AA12" s="113"/>
      <c r="AB12" s="114"/>
      <c r="AC12" s="114"/>
      <c r="AD12" s="113"/>
      <c r="AE12" s="114"/>
      <c r="AF12" s="114"/>
      <c r="AG12" s="119"/>
      <c r="AH12" s="121">
        <v>2</v>
      </c>
      <c r="AI12" s="114"/>
      <c r="AJ12" s="114"/>
      <c r="AK12" s="114"/>
      <c r="AL12" s="119"/>
      <c r="AM12" s="114"/>
      <c r="AN12" s="107"/>
      <c r="AO12" s="120"/>
      <c r="AP12" s="117"/>
      <c r="AQ12" s="117"/>
      <c r="AR12" s="117"/>
      <c r="AS12" s="117"/>
    </row>
    <row r="13" spans="1:45" ht="24" customHeight="1">
      <c r="A13" s="104">
        <v>11</v>
      </c>
      <c r="B13" s="124" t="s">
        <v>677</v>
      </c>
      <c r="C13" s="104">
        <f t="shared" si="0"/>
        <v>1</v>
      </c>
      <c r="D13" s="125" t="s">
        <v>688</v>
      </c>
      <c r="E13" s="165">
        <v>7000</v>
      </c>
      <c r="F13" s="166">
        <f t="shared" si="1"/>
        <v>7000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9"/>
      <c r="T13" s="109"/>
      <c r="U13" s="107"/>
      <c r="V13" s="107"/>
      <c r="W13" s="123"/>
      <c r="X13" s="107"/>
      <c r="Y13" s="107"/>
      <c r="Z13" s="113"/>
      <c r="AA13" s="113"/>
      <c r="AB13" s="114"/>
      <c r="AC13" s="114"/>
      <c r="AD13" s="113"/>
      <c r="AE13" s="114"/>
      <c r="AF13" s="114"/>
      <c r="AG13" s="119"/>
      <c r="AH13" s="121">
        <v>1</v>
      </c>
      <c r="AI13" s="114"/>
      <c r="AJ13" s="114"/>
      <c r="AK13" s="114"/>
      <c r="AL13" s="119"/>
      <c r="AM13" s="114"/>
      <c r="AN13" s="107"/>
      <c r="AO13" s="120"/>
      <c r="AP13" s="117"/>
      <c r="AQ13" s="117"/>
      <c r="AR13" s="117"/>
      <c r="AS13" s="117"/>
    </row>
    <row r="14" spans="1:45" ht="24" customHeight="1">
      <c r="A14" s="104">
        <v>12</v>
      </c>
      <c r="B14" s="124" t="s">
        <v>677</v>
      </c>
      <c r="C14" s="104">
        <f t="shared" si="0"/>
        <v>2</v>
      </c>
      <c r="D14" s="125" t="s">
        <v>689</v>
      </c>
      <c r="E14" s="165">
        <v>7000</v>
      </c>
      <c r="F14" s="166">
        <f t="shared" si="1"/>
        <v>14000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7"/>
      <c r="V14" s="107"/>
      <c r="W14" s="123"/>
      <c r="X14" s="107"/>
      <c r="Y14" s="107"/>
      <c r="Z14" s="113"/>
      <c r="AA14" s="113"/>
      <c r="AB14" s="114"/>
      <c r="AC14" s="114"/>
      <c r="AD14" s="113"/>
      <c r="AE14" s="114"/>
      <c r="AF14" s="114"/>
      <c r="AG14" s="115">
        <v>2</v>
      </c>
      <c r="AH14" s="114"/>
      <c r="AI14" s="114"/>
      <c r="AJ14" s="114"/>
      <c r="AK14" s="107"/>
      <c r="AL14" s="119"/>
      <c r="AM14" s="114"/>
      <c r="AN14" s="107"/>
      <c r="AO14" s="120"/>
      <c r="AP14" s="117"/>
      <c r="AQ14" s="117"/>
      <c r="AR14" s="117"/>
      <c r="AS14" s="117"/>
    </row>
    <row r="15" spans="1:45" ht="40.5" customHeight="1">
      <c r="A15" s="104">
        <v>13</v>
      </c>
      <c r="B15" s="124" t="s">
        <v>677</v>
      </c>
      <c r="C15" s="104">
        <f t="shared" si="0"/>
        <v>2</v>
      </c>
      <c r="D15" s="125" t="s">
        <v>690</v>
      </c>
      <c r="E15" s="165">
        <v>7000</v>
      </c>
      <c r="F15" s="166">
        <f t="shared" si="1"/>
        <v>14000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9"/>
      <c r="T15" s="109"/>
      <c r="U15" s="107"/>
      <c r="V15" s="107"/>
      <c r="W15" s="123"/>
      <c r="X15" s="107"/>
      <c r="Y15" s="107"/>
      <c r="Z15" s="113"/>
      <c r="AA15" s="113"/>
      <c r="AB15" s="114"/>
      <c r="AC15" s="114"/>
      <c r="AD15" s="113"/>
      <c r="AE15" s="114"/>
      <c r="AF15" s="114"/>
      <c r="AG15" s="115">
        <v>2</v>
      </c>
      <c r="AH15" s="114"/>
      <c r="AI15" s="114"/>
      <c r="AJ15" s="114"/>
      <c r="AK15" s="114"/>
      <c r="AL15" s="119"/>
      <c r="AM15" s="114"/>
      <c r="AN15" s="107"/>
      <c r="AO15" s="120"/>
      <c r="AP15" s="117"/>
      <c r="AQ15" s="117"/>
      <c r="AR15" s="117"/>
      <c r="AS15" s="117"/>
    </row>
    <row r="16" spans="1:45" ht="40.5" customHeight="1">
      <c r="A16" s="104">
        <v>14</v>
      </c>
      <c r="B16" s="124" t="s">
        <v>677</v>
      </c>
      <c r="C16" s="104">
        <f t="shared" si="0"/>
        <v>2</v>
      </c>
      <c r="D16" s="125" t="s">
        <v>691</v>
      </c>
      <c r="E16" s="165">
        <v>3000</v>
      </c>
      <c r="F16" s="166">
        <f t="shared" si="1"/>
        <v>6000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9"/>
      <c r="T16" s="109"/>
      <c r="U16" s="107"/>
      <c r="V16" s="107"/>
      <c r="W16" s="123"/>
      <c r="X16" s="107"/>
      <c r="Y16" s="107"/>
      <c r="Z16" s="113"/>
      <c r="AA16" s="113"/>
      <c r="AB16" s="114"/>
      <c r="AC16" s="114"/>
      <c r="AD16" s="113"/>
      <c r="AE16" s="114"/>
      <c r="AF16" s="114"/>
      <c r="AG16" s="119"/>
      <c r="AH16" s="114"/>
      <c r="AI16" s="114"/>
      <c r="AJ16" s="114"/>
      <c r="AK16" s="114"/>
      <c r="AL16" s="119"/>
      <c r="AM16" s="114"/>
      <c r="AN16" s="107"/>
      <c r="AO16" s="120"/>
      <c r="AP16" s="118">
        <v>1</v>
      </c>
      <c r="AQ16" s="118">
        <v>1</v>
      </c>
      <c r="AR16" s="117"/>
      <c r="AS16" s="117"/>
    </row>
    <row r="17" spans="1:45" ht="33" customHeight="1">
      <c r="A17" s="104">
        <v>15</v>
      </c>
      <c r="B17" s="124" t="s">
        <v>677</v>
      </c>
      <c r="C17" s="104">
        <f t="shared" si="0"/>
        <v>1</v>
      </c>
      <c r="D17" s="125" t="s">
        <v>692</v>
      </c>
      <c r="E17" s="165">
        <v>2000</v>
      </c>
      <c r="F17" s="166">
        <f t="shared" si="1"/>
        <v>2000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/>
      <c r="T17" s="109"/>
      <c r="U17" s="107"/>
      <c r="V17" s="107"/>
      <c r="W17" s="123"/>
      <c r="X17" s="107"/>
      <c r="Y17" s="107"/>
      <c r="Z17" s="113"/>
      <c r="AA17" s="113"/>
      <c r="AB17" s="114"/>
      <c r="AC17" s="114"/>
      <c r="AD17" s="113"/>
      <c r="AE17" s="114"/>
      <c r="AF17" s="114"/>
      <c r="AG17" s="119"/>
      <c r="AH17" s="114"/>
      <c r="AI17" s="114"/>
      <c r="AJ17" s="114"/>
      <c r="AK17" s="114"/>
      <c r="AL17" s="119"/>
      <c r="AM17" s="114"/>
      <c r="AN17" s="107"/>
      <c r="AO17" s="120"/>
      <c r="AP17" s="117"/>
      <c r="AQ17" s="118">
        <v>1</v>
      </c>
      <c r="AR17" s="117"/>
      <c r="AS17" s="117"/>
    </row>
    <row r="18" spans="1:45" ht="24" customHeight="1">
      <c r="A18" s="104">
        <v>16</v>
      </c>
      <c r="B18" s="124" t="s">
        <v>677</v>
      </c>
      <c r="C18" s="104">
        <f t="shared" si="0"/>
        <v>1</v>
      </c>
      <c r="D18" s="125" t="s">
        <v>693</v>
      </c>
      <c r="E18" s="165">
        <v>2000</v>
      </c>
      <c r="F18" s="166">
        <f t="shared" si="1"/>
        <v>2000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9"/>
      <c r="T18" s="109"/>
      <c r="U18" s="107"/>
      <c r="V18" s="107"/>
      <c r="W18" s="111"/>
      <c r="X18" s="107"/>
      <c r="Y18" s="107"/>
      <c r="Z18" s="113"/>
      <c r="AA18" s="113"/>
      <c r="AB18" s="114"/>
      <c r="AC18" s="114"/>
      <c r="AD18" s="113"/>
      <c r="AE18" s="114"/>
      <c r="AF18" s="114"/>
      <c r="AG18" s="119"/>
      <c r="AH18" s="114"/>
      <c r="AI18" s="114"/>
      <c r="AJ18" s="114"/>
      <c r="AK18" s="114"/>
      <c r="AL18" s="119"/>
      <c r="AM18" s="114"/>
      <c r="AN18" s="107"/>
      <c r="AO18" s="120"/>
      <c r="AP18" s="117"/>
      <c r="AQ18" s="118">
        <v>1</v>
      </c>
      <c r="AR18" s="117"/>
      <c r="AS18" s="117"/>
    </row>
    <row r="19" spans="1:45" ht="29.25" customHeight="1">
      <c r="A19" s="104">
        <v>17</v>
      </c>
      <c r="B19" s="124" t="s">
        <v>677</v>
      </c>
      <c r="C19" s="104">
        <f t="shared" si="0"/>
        <v>1</v>
      </c>
      <c r="D19" s="125" t="s">
        <v>694</v>
      </c>
      <c r="E19" s="165">
        <v>10000</v>
      </c>
      <c r="F19" s="166">
        <f t="shared" si="1"/>
        <v>10000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9"/>
      <c r="T19" s="109"/>
      <c r="U19" s="107"/>
      <c r="V19" s="107"/>
      <c r="W19" s="126"/>
      <c r="X19" s="107"/>
      <c r="Y19" s="107"/>
      <c r="Z19" s="113"/>
      <c r="AA19" s="113"/>
      <c r="AB19" s="114"/>
      <c r="AC19" s="114"/>
      <c r="AD19" s="113"/>
      <c r="AE19" s="114"/>
      <c r="AF19" s="114"/>
      <c r="AG19" s="119"/>
      <c r="AH19" s="114"/>
      <c r="AI19" s="114"/>
      <c r="AJ19" s="114"/>
      <c r="AK19" s="114"/>
      <c r="AL19" s="115">
        <v>1</v>
      </c>
      <c r="AM19" s="114"/>
      <c r="AN19" s="107"/>
      <c r="AO19" s="120"/>
      <c r="AP19" s="117"/>
      <c r="AQ19" s="117"/>
      <c r="AR19" s="117"/>
      <c r="AS19" s="117"/>
    </row>
    <row r="20" spans="1:45" ht="23.25" customHeight="1">
      <c r="A20" s="104">
        <v>18</v>
      </c>
      <c r="B20" s="124" t="s">
        <v>677</v>
      </c>
      <c r="C20" s="104">
        <f t="shared" si="0"/>
        <v>1</v>
      </c>
      <c r="D20" s="125" t="s">
        <v>695</v>
      </c>
      <c r="E20" s="165">
        <v>15000</v>
      </c>
      <c r="F20" s="166">
        <f t="shared" si="1"/>
        <v>15000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9"/>
      <c r="T20" s="109"/>
      <c r="U20" s="107"/>
      <c r="V20" s="107"/>
      <c r="W20" s="123"/>
      <c r="X20" s="107"/>
      <c r="Y20" s="107"/>
      <c r="Z20" s="113"/>
      <c r="AA20" s="113"/>
      <c r="AB20" s="114"/>
      <c r="AC20" s="114"/>
      <c r="AD20" s="113"/>
      <c r="AE20" s="114"/>
      <c r="AF20" s="114"/>
      <c r="AG20" s="119"/>
      <c r="AH20" s="114"/>
      <c r="AI20" s="114"/>
      <c r="AJ20" s="114"/>
      <c r="AK20" s="114"/>
      <c r="AL20" s="119"/>
      <c r="AM20" s="114"/>
      <c r="AN20" s="107"/>
      <c r="AO20" s="120"/>
      <c r="AP20" s="117"/>
      <c r="AQ20" s="117"/>
      <c r="AR20" s="117"/>
      <c r="AS20" s="118">
        <v>1</v>
      </c>
    </row>
    <row r="21" spans="1:45" ht="15.75" customHeight="1">
      <c r="A21" s="104">
        <v>19</v>
      </c>
      <c r="B21" s="124" t="s">
        <v>677</v>
      </c>
      <c r="C21" s="104">
        <f t="shared" si="0"/>
        <v>45</v>
      </c>
      <c r="D21" s="125" t="s">
        <v>296</v>
      </c>
      <c r="E21" s="165">
        <v>500</v>
      </c>
      <c r="F21" s="166">
        <f t="shared" si="1"/>
        <v>22500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/>
      <c r="T21" s="109"/>
      <c r="U21" s="107"/>
      <c r="V21" s="107"/>
      <c r="W21" s="123"/>
      <c r="X21" s="107"/>
      <c r="Y21" s="107"/>
      <c r="Z21" s="113"/>
      <c r="AA21" s="113"/>
      <c r="AB21" s="114"/>
      <c r="AC21" s="114"/>
      <c r="AD21" s="119"/>
      <c r="AE21" s="114"/>
      <c r="AF21" s="114"/>
      <c r="AG21" s="119"/>
      <c r="AH21" s="114"/>
      <c r="AI21" s="114"/>
      <c r="AJ21" s="114"/>
      <c r="AK21" s="114"/>
      <c r="AL21" s="119"/>
      <c r="AM21" s="114"/>
      <c r="AN21" s="107"/>
      <c r="AO21" s="120"/>
      <c r="AP21" s="117"/>
      <c r="AQ21" s="117"/>
      <c r="AR21" s="117"/>
      <c r="AS21" s="118">
        <v>45</v>
      </c>
    </row>
    <row r="22" spans="1:45" ht="15.75" customHeight="1">
      <c r="A22" s="104">
        <v>20</v>
      </c>
      <c r="B22" s="124" t="s">
        <v>677</v>
      </c>
      <c r="C22" s="104">
        <f t="shared" ref="C22:C23" si="2">G22+H22+I22+J22+K22+L22+M22+N22+O22+P22+Q22+R22+S22+T22+U22+V22+W22+X22+Y22+Z22+AA22+AB22+AC22+AD22+AE22+AF22+AG22+AH22+AI22+AJ22+AK22+AL22+AM22+AN22+AO22+AP22+AQ22+AR22</f>
        <v>0</v>
      </c>
      <c r="D22" s="105"/>
      <c r="E22" s="166"/>
      <c r="F22" s="166">
        <f t="shared" si="1"/>
        <v>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9"/>
      <c r="T22" s="109"/>
      <c r="U22" s="107"/>
      <c r="V22" s="107"/>
      <c r="W22" s="123"/>
      <c r="X22" s="107"/>
      <c r="Y22" s="107"/>
      <c r="Z22" s="113"/>
      <c r="AA22" s="113"/>
      <c r="AB22" s="114"/>
      <c r="AC22" s="114"/>
      <c r="AD22" s="119"/>
      <c r="AE22" s="114"/>
      <c r="AF22" s="114"/>
      <c r="AG22" s="119"/>
      <c r="AH22" s="114"/>
      <c r="AI22" s="114"/>
      <c r="AJ22" s="114"/>
      <c r="AK22" s="114"/>
      <c r="AL22" s="119"/>
      <c r="AM22" s="114"/>
      <c r="AN22" s="107"/>
      <c r="AO22" s="120"/>
      <c r="AP22" s="117"/>
      <c r="AQ22" s="117"/>
      <c r="AR22" s="117"/>
      <c r="AS22" s="117"/>
    </row>
    <row r="23" spans="1:45" ht="15.75" customHeight="1">
      <c r="A23" s="104">
        <v>21</v>
      </c>
      <c r="B23" s="104" t="s">
        <v>445</v>
      </c>
      <c r="C23" s="104">
        <f t="shared" si="2"/>
        <v>0</v>
      </c>
      <c r="D23" s="105"/>
      <c r="E23" s="166"/>
      <c r="F23" s="166">
        <f t="shared" si="1"/>
        <v>0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9"/>
      <c r="T23" s="109"/>
      <c r="U23" s="107"/>
      <c r="V23" s="107"/>
      <c r="W23" s="123"/>
      <c r="X23" s="107"/>
      <c r="Y23" s="107"/>
      <c r="Z23" s="113"/>
      <c r="AA23" s="113"/>
      <c r="AB23" s="114"/>
      <c r="AC23" s="114"/>
      <c r="AD23" s="119"/>
      <c r="AE23" s="114"/>
      <c r="AF23" s="114"/>
      <c r="AG23" s="119"/>
      <c r="AH23" s="114"/>
      <c r="AI23" s="114"/>
      <c r="AJ23" s="114"/>
      <c r="AK23" s="114"/>
      <c r="AL23" s="119"/>
      <c r="AM23" s="114"/>
      <c r="AN23" s="107"/>
      <c r="AO23" s="120"/>
      <c r="AP23" s="117"/>
      <c r="AQ23" s="117"/>
      <c r="AR23" s="117"/>
      <c r="AS23" s="117"/>
    </row>
    <row r="24" spans="1:45" ht="24" customHeight="1">
      <c r="A24" s="104">
        <v>22</v>
      </c>
      <c r="B24" s="104" t="s">
        <v>445</v>
      </c>
      <c r="C24" s="104">
        <f t="shared" ref="C24:C29" si="3">+K24+M24+N24+O24+P24+Q24+R24+S24+T24+U24+V24+W24+X24+Y24+Z24+AA24+AB24+AC24+AD24+AE24+AF24+AG24+AH24+AI24+AJ24+AK24+AL24+AM24+AN24+G24+H24+I24+J24</f>
        <v>0</v>
      </c>
      <c r="D24" s="105"/>
      <c r="E24" s="166"/>
      <c r="F24" s="166">
        <f t="shared" si="1"/>
        <v>0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9"/>
      <c r="T24" s="109"/>
      <c r="U24" s="107"/>
      <c r="V24" s="107"/>
      <c r="W24" s="123"/>
      <c r="X24" s="107"/>
      <c r="Y24" s="107"/>
      <c r="Z24" s="113"/>
      <c r="AA24" s="113"/>
      <c r="AB24" s="114"/>
      <c r="AC24" s="114"/>
      <c r="AD24" s="119"/>
      <c r="AE24" s="114"/>
      <c r="AF24" s="114"/>
      <c r="AG24" s="119"/>
      <c r="AH24" s="114"/>
      <c r="AI24" s="114"/>
      <c r="AJ24" s="114"/>
      <c r="AK24" s="114"/>
      <c r="AL24" s="119"/>
      <c r="AM24" s="114"/>
      <c r="AN24" s="107"/>
      <c r="AO24" s="120"/>
      <c r="AP24" s="117"/>
      <c r="AQ24" s="117"/>
      <c r="AR24" s="117"/>
      <c r="AS24" s="117"/>
    </row>
    <row r="25" spans="1:45" ht="15.75" customHeight="1">
      <c r="A25" s="104">
        <v>23</v>
      </c>
      <c r="B25" s="104" t="s">
        <v>445</v>
      </c>
      <c r="C25" s="104">
        <f t="shared" si="3"/>
        <v>0</v>
      </c>
      <c r="D25" s="105"/>
      <c r="E25" s="166"/>
      <c r="F25" s="166">
        <f t="shared" si="1"/>
        <v>0</v>
      </c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9"/>
      <c r="T25" s="109"/>
      <c r="U25" s="107"/>
      <c r="V25" s="107"/>
      <c r="W25" s="123"/>
      <c r="X25" s="107"/>
      <c r="Y25" s="107"/>
      <c r="Z25" s="113"/>
      <c r="AA25" s="113"/>
      <c r="AB25" s="114"/>
      <c r="AC25" s="114"/>
      <c r="AD25" s="119"/>
      <c r="AE25" s="114"/>
      <c r="AF25" s="114"/>
      <c r="AG25" s="119"/>
      <c r="AH25" s="114"/>
      <c r="AI25" s="114"/>
      <c r="AJ25" s="114"/>
      <c r="AK25" s="114"/>
      <c r="AL25" s="119"/>
      <c r="AM25" s="114"/>
      <c r="AN25" s="107"/>
      <c r="AO25" s="120"/>
      <c r="AP25" s="117"/>
      <c r="AQ25" s="117"/>
      <c r="AR25" s="117"/>
      <c r="AS25" s="117"/>
    </row>
    <row r="26" spans="1:45" ht="15.75" customHeight="1">
      <c r="A26" s="104">
        <v>24</v>
      </c>
      <c r="B26" s="104" t="s">
        <v>445</v>
      </c>
      <c r="C26" s="104">
        <f t="shared" si="3"/>
        <v>0</v>
      </c>
      <c r="D26" s="105"/>
      <c r="E26" s="166"/>
      <c r="F26" s="166">
        <f t="shared" si="1"/>
        <v>0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9"/>
      <c r="T26" s="109"/>
      <c r="U26" s="107"/>
      <c r="V26" s="107"/>
      <c r="W26" s="111"/>
      <c r="X26" s="107"/>
      <c r="Y26" s="107"/>
      <c r="Z26" s="113"/>
      <c r="AA26" s="113"/>
      <c r="AB26" s="114"/>
      <c r="AC26" s="114"/>
      <c r="AD26" s="119"/>
      <c r="AE26" s="114"/>
      <c r="AF26" s="114"/>
      <c r="AG26" s="119"/>
      <c r="AH26" s="114"/>
      <c r="AI26" s="114"/>
      <c r="AJ26" s="114"/>
      <c r="AK26" s="114"/>
      <c r="AL26" s="119"/>
      <c r="AM26" s="114"/>
      <c r="AN26" s="107"/>
      <c r="AO26" s="120"/>
      <c r="AP26" s="117"/>
      <c r="AQ26" s="117"/>
      <c r="AR26" s="117"/>
      <c r="AS26" s="117"/>
    </row>
    <row r="27" spans="1:45" ht="15.75" customHeight="1">
      <c r="A27" s="104">
        <v>25</v>
      </c>
      <c r="B27" s="104" t="s">
        <v>445</v>
      </c>
      <c r="C27" s="104">
        <f t="shared" si="3"/>
        <v>0</v>
      </c>
      <c r="D27" s="105"/>
      <c r="E27" s="166"/>
      <c r="F27" s="166">
        <f t="shared" si="1"/>
        <v>0</v>
      </c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9"/>
      <c r="T27" s="109"/>
      <c r="U27" s="107"/>
      <c r="V27" s="107"/>
      <c r="W27" s="111"/>
      <c r="X27" s="107"/>
      <c r="Y27" s="107"/>
      <c r="Z27" s="113"/>
      <c r="AA27" s="113"/>
      <c r="AB27" s="114"/>
      <c r="AC27" s="114"/>
      <c r="AD27" s="113"/>
      <c r="AE27" s="114"/>
      <c r="AF27" s="107"/>
      <c r="AG27" s="119"/>
      <c r="AH27" s="107"/>
      <c r="AI27" s="114"/>
      <c r="AJ27" s="114"/>
      <c r="AK27" s="114"/>
      <c r="AL27" s="119"/>
      <c r="AM27" s="114"/>
      <c r="AN27" s="114"/>
      <c r="AO27" s="120"/>
      <c r="AP27" s="117"/>
      <c r="AQ27" s="117"/>
      <c r="AR27" s="117"/>
      <c r="AS27" s="117"/>
    </row>
    <row r="28" spans="1:45" ht="15.75" customHeight="1">
      <c r="A28" s="104">
        <v>26</v>
      </c>
      <c r="B28" s="104" t="s">
        <v>445</v>
      </c>
      <c r="C28" s="104">
        <f t="shared" si="3"/>
        <v>0</v>
      </c>
      <c r="D28" s="105"/>
      <c r="E28" s="166"/>
      <c r="F28" s="166">
        <f t="shared" si="1"/>
        <v>0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9"/>
      <c r="U28" s="107"/>
      <c r="V28" s="107"/>
      <c r="W28" s="123"/>
      <c r="X28" s="107"/>
      <c r="Y28" s="107"/>
      <c r="Z28" s="113"/>
      <c r="AA28" s="113"/>
      <c r="AB28" s="114"/>
      <c r="AC28" s="114"/>
      <c r="AD28" s="119"/>
      <c r="AE28" s="114"/>
      <c r="AF28" s="114"/>
      <c r="AG28" s="119"/>
      <c r="AH28" s="114"/>
      <c r="AI28" s="114"/>
      <c r="AJ28" s="114"/>
      <c r="AK28" s="114"/>
      <c r="AL28" s="119"/>
      <c r="AM28" s="114"/>
      <c r="AN28" s="114"/>
      <c r="AO28" s="120"/>
      <c r="AP28" s="117"/>
      <c r="AQ28" s="117"/>
      <c r="AR28" s="117"/>
      <c r="AS28" s="117"/>
    </row>
    <row r="29" spans="1:45" ht="15.75" customHeight="1">
      <c r="A29" s="104">
        <v>27</v>
      </c>
      <c r="B29" s="104" t="s">
        <v>445</v>
      </c>
      <c r="C29" s="104">
        <f t="shared" si="3"/>
        <v>0</v>
      </c>
      <c r="D29" s="105"/>
      <c r="E29" s="166"/>
      <c r="F29" s="166">
        <f t="shared" si="1"/>
        <v>0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9"/>
      <c r="T29" s="109"/>
      <c r="U29" s="107"/>
      <c r="V29" s="107"/>
      <c r="W29" s="123"/>
      <c r="X29" s="107"/>
      <c r="Y29" s="107"/>
      <c r="Z29" s="113"/>
      <c r="AA29" s="113"/>
      <c r="AB29" s="114"/>
      <c r="AC29" s="114"/>
      <c r="AD29" s="119"/>
      <c r="AE29" s="114"/>
      <c r="AF29" s="114"/>
      <c r="AG29" s="119"/>
      <c r="AH29" s="114"/>
      <c r="AI29" s="114"/>
      <c r="AJ29" s="114"/>
      <c r="AK29" s="114"/>
      <c r="AL29" s="119"/>
      <c r="AM29" s="114"/>
      <c r="AN29" s="114"/>
      <c r="AO29" s="120"/>
      <c r="AP29" s="117"/>
      <c r="AQ29" s="117"/>
      <c r="AR29" s="117"/>
      <c r="AS29" s="117"/>
    </row>
    <row r="30" spans="1:45" ht="15.75" customHeight="1">
      <c r="A30" s="241" t="s">
        <v>696</v>
      </c>
      <c r="B30" s="228"/>
      <c r="C30" s="228"/>
      <c r="D30" s="228"/>
      <c r="E30" s="228"/>
      <c r="F30" s="173">
        <f>SUM(F2:F29)</f>
        <v>567500</v>
      </c>
      <c r="AS30" s="117"/>
    </row>
    <row r="31" spans="1:45" ht="15.75" customHeight="1">
      <c r="AS31" s="117"/>
    </row>
    <row r="32" spans="1:4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</sheetData>
  <autoFilter ref="A2:D29" xr:uid="{00000000-0009-0000-0000-00000A000000}"/>
  <mergeCells count="3">
    <mergeCell ref="A1:D1"/>
    <mergeCell ref="G1:Y1"/>
    <mergeCell ref="A30:E30"/>
  </mergeCells>
  <pageMargins left="0.7" right="0.7" top="0.75" bottom="0.75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813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6" width="31" customWidth="1"/>
    <col min="7" max="7" width="6.7109375" customWidth="1"/>
    <col min="8" max="8" width="7.5703125" customWidth="1"/>
    <col min="9" max="9" width="6.5703125" customWidth="1"/>
    <col min="10" max="11" width="6.7109375" customWidth="1"/>
    <col min="12" max="12" width="7.42578125" customWidth="1"/>
    <col min="13" max="14" width="7" customWidth="1"/>
    <col min="15" max="15" width="7.140625" customWidth="1"/>
    <col min="16" max="16" width="6.85546875" customWidth="1"/>
    <col min="17" max="18" width="7" customWidth="1"/>
    <col min="19" max="19" width="7.140625" customWidth="1"/>
    <col min="20" max="20" width="5.42578125" customWidth="1"/>
    <col min="21" max="22" width="6.42578125" customWidth="1"/>
    <col min="23" max="23" width="6.5703125" customWidth="1"/>
    <col min="24" max="24" width="5.28515625" customWidth="1"/>
    <col min="25" max="25" width="5.42578125" customWidth="1"/>
    <col min="26" max="26" width="4.85546875" customWidth="1"/>
    <col min="27" max="27" width="8.5703125" customWidth="1"/>
    <col min="28" max="28" width="5.42578125" customWidth="1"/>
    <col min="29" max="29" width="6" customWidth="1"/>
    <col min="30" max="30" width="6.7109375" customWidth="1"/>
    <col min="31" max="31" width="5.140625" customWidth="1"/>
    <col min="32" max="32" width="6" customWidth="1"/>
    <col min="33" max="33" width="6.28515625" customWidth="1"/>
    <col min="34" max="34" width="5.28515625" customWidth="1"/>
    <col min="35" max="35" width="6.140625" customWidth="1"/>
    <col min="36" max="36" width="6.5703125" customWidth="1"/>
    <col min="37" max="37" width="6.140625" customWidth="1"/>
    <col min="38" max="38" width="6" customWidth="1"/>
    <col min="39" max="39" width="7.28515625" hidden="1" customWidth="1"/>
    <col min="40" max="40" width="6.7109375" customWidth="1"/>
    <col min="41" max="41" width="9.85546875" hidden="1" customWidth="1"/>
    <col min="42" max="42" width="9" customWidth="1"/>
    <col min="43" max="44" width="10.7109375" customWidth="1"/>
  </cols>
  <sheetData>
    <row r="1" spans="1:44" hidden="1">
      <c r="A1" s="234" t="s">
        <v>377</v>
      </c>
      <c r="B1" s="235"/>
      <c r="C1" s="235"/>
      <c r="D1" s="236"/>
      <c r="E1" s="160"/>
      <c r="F1" s="160"/>
      <c r="G1" s="237" t="s">
        <v>378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8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4" ht="36" customHeight="1">
      <c r="A2" s="67" t="s">
        <v>379</v>
      </c>
      <c r="B2" s="67" t="s">
        <v>34</v>
      </c>
      <c r="C2" s="67" t="s">
        <v>380</v>
      </c>
      <c r="D2" s="67" t="s">
        <v>381</v>
      </c>
      <c r="E2" s="161" t="s">
        <v>382</v>
      </c>
      <c r="F2" s="161" t="s">
        <v>578</v>
      </c>
      <c r="G2" s="69" t="s">
        <v>384</v>
      </c>
      <c r="H2" s="70" t="s">
        <v>385</v>
      </c>
      <c r="I2" s="71" t="s">
        <v>386</v>
      </c>
      <c r="J2" s="72" t="s">
        <v>387</v>
      </c>
      <c r="K2" s="73" t="s">
        <v>388</v>
      </c>
      <c r="L2" s="74" t="s">
        <v>389</v>
      </c>
      <c r="M2" s="75" t="s">
        <v>390</v>
      </c>
      <c r="N2" s="76" t="s">
        <v>391</v>
      </c>
      <c r="O2" s="77" t="s">
        <v>392</v>
      </c>
      <c r="P2" s="78" t="s">
        <v>393</v>
      </c>
      <c r="Q2" s="79" t="s">
        <v>394</v>
      </c>
      <c r="R2" s="80" t="s">
        <v>395</v>
      </c>
      <c r="S2" s="81" t="s">
        <v>396</v>
      </c>
      <c r="T2" s="82" t="s">
        <v>397</v>
      </c>
      <c r="U2" s="83" t="s">
        <v>398</v>
      </c>
      <c r="V2" s="84" t="s">
        <v>399</v>
      </c>
      <c r="W2" s="85" t="s">
        <v>400</v>
      </c>
      <c r="X2" s="86" t="s">
        <v>401</v>
      </c>
      <c r="Y2" s="87" t="s">
        <v>402</v>
      </c>
      <c r="Z2" s="88" t="s">
        <v>403</v>
      </c>
      <c r="AA2" s="77" t="s">
        <v>404</v>
      </c>
      <c r="AB2" s="72" t="s">
        <v>405</v>
      </c>
      <c r="AC2" s="89" t="s">
        <v>406</v>
      </c>
      <c r="AD2" s="79" t="s">
        <v>407</v>
      </c>
      <c r="AE2" s="84" t="s">
        <v>408</v>
      </c>
      <c r="AF2" s="163" t="s">
        <v>580</v>
      </c>
      <c r="AG2" s="91" t="s">
        <v>410</v>
      </c>
      <c r="AH2" s="92" t="s">
        <v>411</v>
      </c>
      <c r="AI2" s="93" t="s">
        <v>412</v>
      </c>
      <c r="AJ2" s="94" t="s">
        <v>413</v>
      </c>
      <c r="AK2" s="186" t="s">
        <v>581</v>
      </c>
      <c r="AL2" s="96" t="s">
        <v>415</v>
      </c>
      <c r="AM2" s="97"/>
      <c r="AN2" s="98" t="s">
        <v>416</v>
      </c>
      <c r="AO2" s="99"/>
      <c r="AP2" s="100" t="s">
        <v>417</v>
      </c>
      <c r="AQ2" s="101" t="s">
        <v>418</v>
      </c>
      <c r="AR2" s="174" t="s">
        <v>420</v>
      </c>
    </row>
    <row r="3" spans="1:44" ht="24" customHeight="1">
      <c r="A3" s="104">
        <v>1</v>
      </c>
      <c r="B3" s="124" t="s">
        <v>445</v>
      </c>
      <c r="C3" s="104">
        <f t="shared" ref="C3:C49" si="0">G3+H3+I3+J3+K3+L3+M3+N3+O3+P3+Q3+R3+S3+T3+U3+V3+W3+X3+Y3+Z3+AA3+AB3+AC3+AD3+AE3+AF3+AG3+AH3+AI3+AJ3+AK3+AL3+AM3+AN3+AO3+AP3+AQ3+AR3</f>
        <v>12</v>
      </c>
      <c r="D3" s="125" t="s">
        <v>697</v>
      </c>
      <c r="E3" s="165">
        <v>100</v>
      </c>
      <c r="F3" s="165">
        <f t="shared" ref="F3:F49" si="1">E3*C3</f>
        <v>1200</v>
      </c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/>
      <c r="T3" s="109"/>
      <c r="U3" s="111"/>
      <c r="V3" s="107"/>
      <c r="W3" s="107"/>
      <c r="X3" s="107"/>
      <c r="Y3" s="107"/>
      <c r="Z3" s="113"/>
      <c r="AA3" s="113"/>
      <c r="AB3" s="107"/>
      <c r="AC3" s="107"/>
      <c r="AD3" s="113"/>
      <c r="AE3" s="107"/>
      <c r="AF3" s="107"/>
      <c r="AG3" s="113"/>
      <c r="AH3" s="108">
        <v>12</v>
      </c>
      <c r="AI3" s="107"/>
      <c r="AJ3" s="114"/>
      <c r="AK3" s="107"/>
      <c r="AL3" s="119"/>
      <c r="AM3" s="114"/>
      <c r="AN3" s="107"/>
      <c r="AO3" s="116"/>
      <c r="AP3" s="117"/>
      <c r="AQ3" s="117"/>
      <c r="AR3" s="117"/>
    </row>
    <row r="4" spans="1:44" ht="24" customHeight="1">
      <c r="A4" s="104">
        <v>2</v>
      </c>
      <c r="B4" s="124" t="s">
        <v>445</v>
      </c>
      <c r="C4" s="104">
        <f t="shared" si="0"/>
        <v>11</v>
      </c>
      <c r="D4" s="125" t="s">
        <v>698</v>
      </c>
      <c r="E4" s="165">
        <v>200</v>
      </c>
      <c r="F4" s="165">
        <f t="shared" si="1"/>
        <v>2200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9"/>
      <c r="T4" s="109"/>
      <c r="U4" s="107"/>
      <c r="V4" s="107"/>
      <c r="W4" s="107"/>
      <c r="X4" s="107"/>
      <c r="Y4" s="107"/>
      <c r="Z4" s="113"/>
      <c r="AA4" s="113"/>
      <c r="AB4" s="114"/>
      <c r="AC4" s="107"/>
      <c r="AD4" s="113"/>
      <c r="AE4" s="114"/>
      <c r="AF4" s="114"/>
      <c r="AG4" s="119"/>
      <c r="AH4" s="108">
        <v>11</v>
      </c>
      <c r="AI4" s="114"/>
      <c r="AJ4" s="114"/>
      <c r="AK4" s="107"/>
      <c r="AL4" s="119"/>
      <c r="AM4" s="114"/>
      <c r="AN4" s="107"/>
      <c r="AO4" s="120"/>
      <c r="AP4" s="117"/>
      <c r="AQ4" s="117"/>
      <c r="AR4" s="117"/>
    </row>
    <row r="5" spans="1:44" ht="24" customHeight="1">
      <c r="A5" s="104">
        <v>3</v>
      </c>
      <c r="B5" s="124" t="s">
        <v>445</v>
      </c>
      <c r="C5" s="104">
        <f t="shared" si="0"/>
        <v>10</v>
      </c>
      <c r="D5" s="125" t="s">
        <v>699</v>
      </c>
      <c r="E5" s="165">
        <v>350</v>
      </c>
      <c r="F5" s="165">
        <f t="shared" si="1"/>
        <v>3500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9"/>
      <c r="T5" s="109"/>
      <c r="U5" s="107"/>
      <c r="V5" s="107"/>
      <c r="W5" s="109"/>
      <c r="X5" s="107"/>
      <c r="Y5" s="107"/>
      <c r="Z5" s="113"/>
      <c r="AA5" s="113"/>
      <c r="AB5" s="114"/>
      <c r="AC5" s="107"/>
      <c r="AD5" s="113"/>
      <c r="AE5" s="114"/>
      <c r="AF5" s="114"/>
      <c r="AG5" s="119"/>
      <c r="AH5" s="121">
        <v>10</v>
      </c>
      <c r="AI5" s="114"/>
      <c r="AJ5" s="114"/>
      <c r="AK5" s="114"/>
      <c r="AL5" s="119"/>
      <c r="AM5" s="114"/>
      <c r="AN5" s="107"/>
      <c r="AO5" s="120"/>
      <c r="AP5" s="117"/>
      <c r="AQ5" s="117"/>
      <c r="AR5" s="117"/>
    </row>
    <row r="6" spans="1:44" ht="24" customHeight="1">
      <c r="A6" s="104">
        <v>4</v>
      </c>
      <c r="B6" s="124" t="s">
        <v>700</v>
      </c>
      <c r="C6" s="104">
        <f t="shared" si="0"/>
        <v>13</v>
      </c>
      <c r="D6" s="125" t="s">
        <v>701</v>
      </c>
      <c r="E6" s="165">
        <v>1300</v>
      </c>
      <c r="F6" s="165">
        <f t="shared" si="1"/>
        <v>16900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9"/>
      <c r="T6" s="109"/>
      <c r="U6" s="107"/>
      <c r="V6" s="107"/>
      <c r="W6" s="109"/>
      <c r="X6" s="107"/>
      <c r="Y6" s="107"/>
      <c r="Z6" s="113"/>
      <c r="AA6" s="113"/>
      <c r="AB6" s="114"/>
      <c r="AC6" s="107"/>
      <c r="AD6" s="113"/>
      <c r="AE6" s="114"/>
      <c r="AF6" s="114"/>
      <c r="AG6" s="119"/>
      <c r="AH6" s="121">
        <v>13</v>
      </c>
      <c r="AI6" s="114"/>
      <c r="AJ6" s="114"/>
      <c r="AK6" s="107"/>
      <c r="AL6" s="119"/>
      <c r="AM6" s="114"/>
      <c r="AN6" s="107"/>
      <c r="AO6" s="120"/>
      <c r="AP6" s="117"/>
      <c r="AQ6" s="117"/>
      <c r="AR6" s="117"/>
    </row>
    <row r="7" spans="1:44" ht="24" customHeight="1">
      <c r="A7" s="104">
        <v>5</v>
      </c>
      <c r="B7" s="124" t="s">
        <v>702</v>
      </c>
      <c r="C7" s="104">
        <f t="shared" si="0"/>
        <v>5</v>
      </c>
      <c r="D7" s="125" t="s">
        <v>703</v>
      </c>
      <c r="E7" s="165">
        <v>60</v>
      </c>
      <c r="F7" s="165">
        <f t="shared" si="1"/>
        <v>300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9"/>
      <c r="T7" s="109"/>
      <c r="U7" s="107"/>
      <c r="V7" s="107"/>
      <c r="W7" s="109"/>
      <c r="X7" s="107"/>
      <c r="Y7" s="107"/>
      <c r="Z7" s="113"/>
      <c r="AA7" s="113"/>
      <c r="AB7" s="114"/>
      <c r="AC7" s="107"/>
      <c r="AD7" s="113"/>
      <c r="AE7" s="114"/>
      <c r="AF7" s="114"/>
      <c r="AG7" s="119"/>
      <c r="AH7" s="121">
        <v>5</v>
      </c>
      <c r="AI7" s="114"/>
      <c r="AJ7" s="114"/>
      <c r="AK7" s="114"/>
      <c r="AL7" s="119"/>
      <c r="AM7" s="114"/>
      <c r="AN7" s="107"/>
      <c r="AO7" s="120"/>
      <c r="AP7" s="117"/>
      <c r="AQ7" s="117"/>
      <c r="AR7" s="117"/>
    </row>
    <row r="8" spans="1:44" ht="24" customHeight="1">
      <c r="A8" s="104">
        <v>6</v>
      </c>
      <c r="B8" s="124" t="s">
        <v>445</v>
      </c>
      <c r="C8" s="104">
        <f t="shared" si="0"/>
        <v>10</v>
      </c>
      <c r="D8" s="125" t="s">
        <v>704</v>
      </c>
      <c r="E8" s="165">
        <v>80</v>
      </c>
      <c r="F8" s="165">
        <f t="shared" si="1"/>
        <v>800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9"/>
      <c r="T8" s="109"/>
      <c r="U8" s="107"/>
      <c r="V8" s="107"/>
      <c r="W8" s="109"/>
      <c r="X8" s="107"/>
      <c r="Y8" s="107"/>
      <c r="Z8" s="113"/>
      <c r="AA8" s="113"/>
      <c r="AB8" s="114"/>
      <c r="AC8" s="107"/>
      <c r="AD8" s="113"/>
      <c r="AE8" s="114"/>
      <c r="AF8" s="114"/>
      <c r="AG8" s="119"/>
      <c r="AH8" s="121">
        <v>10</v>
      </c>
      <c r="AI8" s="114"/>
      <c r="AJ8" s="114"/>
      <c r="AK8" s="114"/>
      <c r="AL8" s="119"/>
      <c r="AM8" s="114"/>
      <c r="AN8" s="107"/>
      <c r="AO8" s="120"/>
      <c r="AP8" s="117"/>
      <c r="AQ8" s="117"/>
      <c r="AR8" s="117"/>
    </row>
    <row r="9" spans="1:44" ht="24" customHeight="1">
      <c r="A9" s="104">
        <v>7</v>
      </c>
      <c r="B9" s="104" t="s">
        <v>424</v>
      </c>
      <c r="C9" s="104">
        <f t="shared" si="0"/>
        <v>1</v>
      </c>
      <c r="D9" s="125" t="s">
        <v>705</v>
      </c>
      <c r="E9" s="165">
        <v>250</v>
      </c>
      <c r="F9" s="165">
        <f t="shared" si="1"/>
        <v>250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9"/>
      <c r="U9" s="107"/>
      <c r="V9" s="107"/>
      <c r="W9" s="109"/>
      <c r="X9" s="107"/>
      <c r="Y9" s="107"/>
      <c r="Z9" s="113"/>
      <c r="AA9" s="113"/>
      <c r="AB9" s="107"/>
      <c r="AC9" s="114"/>
      <c r="AD9" s="113"/>
      <c r="AE9" s="114"/>
      <c r="AF9" s="114"/>
      <c r="AG9" s="119"/>
      <c r="AH9" s="121">
        <v>1</v>
      </c>
      <c r="AI9" s="114"/>
      <c r="AJ9" s="114"/>
      <c r="AK9" s="114"/>
      <c r="AL9" s="119"/>
      <c r="AM9" s="114"/>
      <c r="AN9" s="107"/>
      <c r="AO9" s="120"/>
      <c r="AP9" s="117"/>
      <c r="AQ9" s="117"/>
      <c r="AR9" s="117"/>
    </row>
    <row r="10" spans="1:44" ht="24" customHeight="1">
      <c r="A10" s="104">
        <v>8</v>
      </c>
      <c r="B10" s="124" t="s">
        <v>445</v>
      </c>
      <c r="C10" s="104">
        <f t="shared" si="0"/>
        <v>20</v>
      </c>
      <c r="D10" s="125" t="s">
        <v>706</v>
      </c>
      <c r="E10" s="165">
        <v>150</v>
      </c>
      <c r="F10" s="165">
        <f t="shared" si="1"/>
        <v>3000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9"/>
      <c r="T10" s="109"/>
      <c r="U10" s="107"/>
      <c r="V10" s="107"/>
      <c r="W10" s="109"/>
      <c r="X10" s="107"/>
      <c r="Y10" s="107"/>
      <c r="Z10" s="113"/>
      <c r="AA10" s="113"/>
      <c r="AB10" s="114"/>
      <c r="AC10" s="114"/>
      <c r="AD10" s="113"/>
      <c r="AE10" s="114"/>
      <c r="AF10" s="114"/>
      <c r="AG10" s="119"/>
      <c r="AH10" s="121">
        <v>20</v>
      </c>
      <c r="AI10" s="114"/>
      <c r="AJ10" s="114"/>
      <c r="AK10" s="114"/>
      <c r="AL10" s="119"/>
      <c r="AM10" s="114"/>
      <c r="AN10" s="107"/>
      <c r="AO10" s="120"/>
      <c r="AP10" s="117"/>
      <c r="AQ10" s="117"/>
      <c r="AR10" s="117"/>
    </row>
    <row r="11" spans="1:44" ht="24" customHeight="1">
      <c r="A11" s="104">
        <v>9</v>
      </c>
      <c r="B11" s="124" t="s">
        <v>564</v>
      </c>
      <c r="C11" s="104">
        <f t="shared" si="0"/>
        <v>20</v>
      </c>
      <c r="D11" s="125" t="s">
        <v>707</v>
      </c>
      <c r="E11" s="165">
        <v>80</v>
      </c>
      <c r="F11" s="165">
        <f t="shared" si="1"/>
        <v>1600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9"/>
      <c r="T11" s="109"/>
      <c r="U11" s="107"/>
      <c r="V11" s="107"/>
      <c r="W11" s="109"/>
      <c r="X11" s="107"/>
      <c r="Y11" s="107"/>
      <c r="Z11" s="113"/>
      <c r="AA11" s="113"/>
      <c r="AB11" s="114"/>
      <c r="AC11" s="114"/>
      <c r="AD11" s="113"/>
      <c r="AE11" s="114"/>
      <c r="AF11" s="114"/>
      <c r="AG11" s="119"/>
      <c r="AH11" s="121">
        <v>20</v>
      </c>
      <c r="AI11" s="114"/>
      <c r="AJ11" s="114"/>
      <c r="AK11" s="114"/>
      <c r="AL11" s="119"/>
      <c r="AM11" s="114"/>
      <c r="AN11" s="107"/>
      <c r="AO11" s="120"/>
      <c r="AP11" s="117"/>
      <c r="AQ11" s="117"/>
      <c r="AR11" s="117"/>
    </row>
    <row r="12" spans="1:44" ht="24" customHeight="1">
      <c r="A12" s="104">
        <v>10</v>
      </c>
      <c r="B12" s="124" t="s">
        <v>708</v>
      </c>
      <c r="C12" s="104">
        <f t="shared" si="0"/>
        <v>10</v>
      </c>
      <c r="D12" s="125" t="s">
        <v>709</v>
      </c>
      <c r="E12" s="165">
        <v>500</v>
      </c>
      <c r="F12" s="165">
        <f t="shared" si="1"/>
        <v>5000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9"/>
      <c r="T12" s="109"/>
      <c r="U12" s="107"/>
      <c r="V12" s="107"/>
      <c r="W12" s="109"/>
      <c r="X12" s="107"/>
      <c r="Y12" s="107"/>
      <c r="Z12" s="113"/>
      <c r="AA12" s="113"/>
      <c r="AB12" s="114"/>
      <c r="AC12" s="114"/>
      <c r="AD12" s="113"/>
      <c r="AE12" s="114"/>
      <c r="AF12" s="114"/>
      <c r="AG12" s="119"/>
      <c r="AH12" s="121">
        <v>10</v>
      </c>
      <c r="AI12" s="114"/>
      <c r="AJ12" s="114"/>
      <c r="AK12" s="114"/>
      <c r="AL12" s="119"/>
      <c r="AM12" s="114"/>
      <c r="AN12" s="107"/>
      <c r="AO12" s="120"/>
      <c r="AP12" s="117"/>
      <c r="AQ12" s="117"/>
      <c r="AR12" s="117"/>
    </row>
    <row r="13" spans="1:44" ht="24" customHeight="1">
      <c r="A13" s="104">
        <v>11</v>
      </c>
      <c r="B13" s="124" t="s">
        <v>445</v>
      </c>
      <c r="C13" s="104">
        <f t="shared" si="0"/>
        <v>1</v>
      </c>
      <c r="D13" s="125" t="s">
        <v>710</v>
      </c>
      <c r="E13" s="165">
        <v>800</v>
      </c>
      <c r="F13" s="165">
        <f t="shared" si="1"/>
        <v>800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9"/>
      <c r="T13" s="109"/>
      <c r="U13" s="107"/>
      <c r="V13" s="107"/>
      <c r="W13" s="123"/>
      <c r="X13" s="107"/>
      <c r="Y13" s="107"/>
      <c r="Z13" s="113"/>
      <c r="AA13" s="113"/>
      <c r="AB13" s="114"/>
      <c r="AC13" s="114"/>
      <c r="AD13" s="113"/>
      <c r="AE13" s="114"/>
      <c r="AF13" s="114"/>
      <c r="AG13" s="119"/>
      <c r="AH13" s="121">
        <v>1</v>
      </c>
      <c r="AI13" s="114"/>
      <c r="AJ13" s="114"/>
      <c r="AK13" s="114"/>
      <c r="AL13" s="119"/>
      <c r="AM13" s="114"/>
      <c r="AN13" s="107"/>
      <c r="AO13" s="120"/>
      <c r="AP13" s="117"/>
      <c r="AQ13" s="117"/>
      <c r="AR13" s="117"/>
    </row>
    <row r="14" spans="1:44" ht="24" customHeight="1">
      <c r="A14" s="104">
        <v>12</v>
      </c>
      <c r="B14" s="124" t="s">
        <v>424</v>
      </c>
      <c r="C14" s="104">
        <f t="shared" si="0"/>
        <v>1</v>
      </c>
      <c r="D14" s="125" t="s">
        <v>711</v>
      </c>
      <c r="E14" s="165">
        <v>560</v>
      </c>
      <c r="F14" s="165">
        <f t="shared" si="1"/>
        <v>560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7"/>
      <c r="V14" s="107"/>
      <c r="W14" s="123"/>
      <c r="X14" s="107"/>
      <c r="Y14" s="107"/>
      <c r="Z14" s="113"/>
      <c r="AA14" s="113"/>
      <c r="AB14" s="114"/>
      <c r="AC14" s="114"/>
      <c r="AD14" s="113"/>
      <c r="AE14" s="114"/>
      <c r="AF14" s="114"/>
      <c r="AG14" s="119"/>
      <c r="AH14" s="121">
        <v>1</v>
      </c>
      <c r="AI14" s="114"/>
      <c r="AJ14" s="114"/>
      <c r="AK14" s="107"/>
      <c r="AL14" s="119"/>
      <c r="AM14" s="114"/>
      <c r="AN14" s="107"/>
      <c r="AO14" s="120"/>
      <c r="AP14" s="117"/>
      <c r="AQ14" s="117"/>
      <c r="AR14" s="117"/>
    </row>
    <row r="15" spans="1:44" ht="40.5" customHeight="1">
      <c r="A15" s="104">
        <v>13</v>
      </c>
      <c r="B15" s="124" t="s">
        <v>445</v>
      </c>
      <c r="C15" s="104">
        <f t="shared" si="0"/>
        <v>1</v>
      </c>
      <c r="D15" s="125" t="s">
        <v>712</v>
      </c>
      <c r="E15" s="165">
        <v>200</v>
      </c>
      <c r="F15" s="165">
        <f t="shared" si="1"/>
        <v>200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9"/>
      <c r="T15" s="109"/>
      <c r="U15" s="107"/>
      <c r="V15" s="107"/>
      <c r="W15" s="123"/>
      <c r="X15" s="107"/>
      <c r="Y15" s="107"/>
      <c r="Z15" s="113"/>
      <c r="AA15" s="113"/>
      <c r="AB15" s="114"/>
      <c r="AC15" s="114"/>
      <c r="AD15" s="113"/>
      <c r="AE15" s="114"/>
      <c r="AF15" s="114"/>
      <c r="AG15" s="119"/>
      <c r="AH15" s="121">
        <v>1</v>
      </c>
      <c r="AI15" s="114"/>
      <c r="AJ15" s="114"/>
      <c r="AK15" s="114"/>
      <c r="AL15" s="119"/>
      <c r="AM15" s="114"/>
      <c r="AN15" s="107"/>
      <c r="AO15" s="120"/>
      <c r="AP15" s="117"/>
      <c r="AQ15" s="117"/>
      <c r="AR15" s="117"/>
    </row>
    <row r="16" spans="1:44" ht="40.5" customHeight="1">
      <c r="A16" s="104">
        <v>14</v>
      </c>
      <c r="B16" s="124" t="s">
        <v>445</v>
      </c>
      <c r="C16" s="104">
        <f t="shared" si="0"/>
        <v>1</v>
      </c>
      <c r="D16" s="125" t="s">
        <v>713</v>
      </c>
      <c r="E16" s="165">
        <v>200</v>
      </c>
      <c r="F16" s="165">
        <f t="shared" si="1"/>
        <v>200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9"/>
      <c r="T16" s="109"/>
      <c r="U16" s="107"/>
      <c r="V16" s="107"/>
      <c r="W16" s="123"/>
      <c r="X16" s="107"/>
      <c r="Y16" s="107"/>
      <c r="Z16" s="113"/>
      <c r="AA16" s="113"/>
      <c r="AB16" s="114"/>
      <c r="AC16" s="114"/>
      <c r="AD16" s="113"/>
      <c r="AE16" s="114"/>
      <c r="AF16" s="114"/>
      <c r="AG16" s="119"/>
      <c r="AH16" s="121">
        <v>1</v>
      </c>
      <c r="AI16" s="114"/>
      <c r="AJ16" s="114"/>
      <c r="AK16" s="114"/>
      <c r="AL16" s="119"/>
      <c r="AM16" s="114"/>
      <c r="AN16" s="107"/>
      <c r="AO16" s="120"/>
      <c r="AP16" s="117"/>
      <c r="AQ16" s="117"/>
      <c r="AR16" s="117"/>
    </row>
    <row r="17" spans="1:44" ht="33" customHeight="1">
      <c r="A17" s="104">
        <v>15</v>
      </c>
      <c r="B17" s="124" t="s">
        <v>445</v>
      </c>
      <c r="C17" s="104">
        <f t="shared" si="0"/>
        <v>1</v>
      </c>
      <c r="D17" s="125" t="s">
        <v>714</v>
      </c>
      <c r="E17" s="165">
        <v>120</v>
      </c>
      <c r="F17" s="165">
        <f t="shared" si="1"/>
        <v>120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/>
      <c r="T17" s="109"/>
      <c r="U17" s="107"/>
      <c r="V17" s="107"/>
      <c r="W17" s="123"/>
      <c r="X17" s="107"/>
      <c r="Y17" s="107"/>
      <c r="Z17" s="113"/>
      <c r="AA17" s="113"/>
      <c r="AB17" s="114"/>
      <c r="AC17" s="114"/>
      <c r="AD17" s="113"/>
      <c r="AE17" s="114"/>
      <c r="AF17" s="114"/>
      <c r="AG17" s="119"/>
      <c r="AH17" s="121">
        <v>1</v>
      </c>
      <c r="AI17" s="114"/>
      <c r="AJ17" s="114"/>
      <c r="AK17" s="114"/>
      <c r="AL17" s="119"/>
      <c r="AM17" s="114"/>
      <c r="AN17" s="107"/>
      <c r="AO17" s="120"/>
      <c r="AP17" s="117"/>
      <c r="AQ17" s="117"/>
      <c r="AR17" s="117"/>
    </row>
    <row r="18" spans="1:44" ht="20.25" customHeight="1">
      <c r="A18" s="104">
        <v>16</v>
      </c>
      <c r="B18" s="124" t="s">
        <v>445</v>
      </c>
      <c r="C18" s="104">
        <f t="shared" si="0"/>
        <v>2</v>
      </c>
      <c r="D18" s="125" t="s">
        <v>715</v>
      </c>
      <c r="E18" s="165">
        <v>45</v>
      </c>
      <c r="F18" s="165">
        <f t="shared" si="1"/>
        <v>90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9"/>
      <c r="T18" s="109"/>
      <c r="U18" s="107"/>
      <c r="V18" s="107"/>
      <c r="W18" s="111"/>
      <c r="X18" s="107"/>
      <c r="Y18" s="107"/>
      <c r="Z18" s="113"/>
      <c r="AA18" s="113"/>
      <c r="AB18" s="114"/>
      <c r="AC18" s="114"/>
      <c r="AD18" s="113"/>
      <c r="AE18" s="114"/>
      <c r="AF18" s="114"/>
      <c r="AG18" s="119"/>
      <c r="AH18" s="121">
        <v>2</v>
      </c>
      <c r="AI18" s="114"/>
      <c r="AJ18" s="114"/>
      <c r="AK18" s="114"/>
      <c r="AL18" s="119"/>
      <c r="AM18" s="114"/>
      <c r="AN18" s="107"/>
      <c r="AO18" s="120"/>
      <c r="AP18" s="117"/>
      <c r="AQ18" s="117"/>
      <c r="AR18" s="117"/>
    </row>
    <row r="19" spans="1:44" ht="29.25" customHeight="1">
      <c r="A19" s="104">
        <v>17</v>
      </c>
      <c r="B19" s="124" t="s">
        <v>445</v>
      </c>
      <c r="C19" s="104">
        <f t="shared" si="0"/>
        <v>1</v>
      </c>
      <c r="D19" s="125" t="s">
        <v>716</v>
      </c>
      <c r="E19" s="165">
        <v>120</v>
      </c>
      <c r="F19" s="165">
        <f t="shared" si="1"/>
        <v>120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9"/>
      <c r="T19" s="109"/>
      <c r="U19" s="107"/>
      <c r="V19" s="107"/>
      <c r="W19" s="126"/>
      <c r="X19" s="107"/>
      <c r="Y19" s="107"/>
      <c r="Z19" s="113"/>
      <c r="AA19" s="113"/>
      <c r="AB19" s="114"/>
      <c r="AC19" s="114"/>
      <c r="AD19" s="113"/>
      <c r="AE19" s="114"/>
      <c r="AF19" s="114"/>
      <c r="AG19" s="119"/>
      <c r="AH19" s="121">
        <v>1</v>
      </c>
      <c r="AI19" s="114"/>
      <c r="AJ19" s="114"/>
      <c r="AK19" s="114"/>
      <c r="AL19" s="119"/>
      <c r="AM19" s="114"/>
      <c r="AN19" s="107"/>
      <c r="AO19" s="120"/>
      <c r="AP19" s="117"/>
      <c r="AQ19" s="117"/>
      <c r="AR19" s="117"/>
    </row>
    <row r="20" spans="1:44" ht="23.25" customHeight="1">
      <c r="A20" s="104">
        <v>18</v>
      </c>
      <c r="B20" s="124" t="s">
        <v>445</v>
      </c>
      <c r="C20" s="104">
        <f t="shared" si="0"/>
        <v>1</v>
      </c>
      <c r="D20" s="125" t="s">
        <v>717</v>
      </c>
      <c r="E20" s="165">
        <v>120</v>
      </c>
      <c r="F20" s="165">
        <f t="shared" si="1"/>
        <v>120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9"/>
      <c r="T20" s="109"/>
      <c r="U20" s="107"/>
      <c r="V20" s="107"/>
      <c r="W20" s="123"/>
      <c r="X20" s="107"/>
      <c r="Y20" s="107"/>
      <c r="Z20" s="113"/>
      <c r="AA20" s="113"/>
      <c r="AB20" s="114"/>
      <c r="AC20" s="114"/>
      <c r="AD20" s="113"/>
      <c r="AE20" s="114"/>
      <c r="AF20" s="114"/>
      <c r="AG20" s="119"/>
      <c r="AH20" s="121">
        <v>1</v>
      </c>
      <c r="AI20" s="114"/>
      <c r="AJ20" s="114"/>
      <c r="AK20" s="114"/>
      <c r="AL20" s="119"/>
      <c r="AM20" s="114"/>
      <c r="AN20" s="107"/>
      <c r="AO20" s="120"/>
      <c r="AP20" s="117"/>
      <c r="AQ20" s="117"/>
      <c r="AR20" s="117"/>
    </row>
    <row r="21" spans="1:44" ht="15.75" customHeight="1">
      <c r="A21" s="104">
        <v>19</v>
      </c>
      <c r="B21" s="124" t="s">
        <v>564</v>
      </c>
      <c r="C21" s="104">
        <f t="shared" si="0"/>
        <v>2</v>
      </c>
      <c r="D21" s="125" t="s">
        <v>718</v>
      </c>
      <c r="E21" s="165">
        <v>1000</v>
      </c>
      <c r="F21" s="165">
        <f t="shared" si="1"/>
        <v>2000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/>
      <c r="T21" s="109"/>
      <c r="U21" s="107"/>
      <c r="V21" s="107"/>
      <c r="W21" s="123"/>
      <c r="X21" s="107"/>
      <c r="Y21" s="107"/>
      <c r="Z21" s="113"/>
      <c r="AA21" s="113"/>
      <c r="AB21" s="114"/>
      <c r="AC21" s="114"/>
      <c r="AD21" s="119"/>
      <c r="AE21" s="114"/>
      <c r="AF21" s="114"/>
      <c r="AG21" s="119"/>
      <c r="AH21" s="121">
        <v>2</v>
      </c>
      <c r="AI21" s="114"/>
      <c r="AJ21" s="114"/>
      <c r="AK21" s="114"/>
      <c r="AL21" s="119"/>
      <c r="AM21" s="114"/>
      <c r="AN21" s="107"/>
      <c r="AO21" s="120"/>
      <c r="AP21" s="117"/>
      <c r="AQ21" s="117"/>
      <c r="AR21" s="117"/>
    </row>
    <row r="22" spans="1:44" ht="15.75" customHeight="1">
      <c r="A22" s="104">
        <v>20</v>
      </c>
      <c r="B22" s="124" t="s">
        <v>445</v>
      </c>
      <c r="C22" s="104">
        <f t="shared" si="0"/>
        <v>1</v>
      </c>
      <c r="D22" s="125" t="s">
        <v>719</v>
      </c>
      <c r="E22" s="165">
        <v>300</v>
      </c>
      <c r="F22" s="165">
        <f t="shared" si="1"/>
        <v>300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9"/>
      <c r="T22" s="109"/>
      <c r="U22" s="107"/>
      <c r="V22" s="107"/>
      <c r="W22" s="123"/>
      <c r="X22" s="107"/>
      <c r="Y22" s="107"/>
      <c r="Z22" s="113"/>
      <c r="AA22" s="113"/>
      <c r="AB22" s="114"/>
      <c r="AC22" s="114"/>
      <c r="AD22" s="119"/>
      <c r="AE22" s="114"/>
      <c r="AF22" s="114"/>
      <c r="AG22" s="119"/>
      <c r="AH22" s="121">
        <v>1</v>
      </c>
      <c r="AI22" s="114"/>
      <c r="AJ22" s="114"/>
      <c r="AK22" s="114"/>
      <c r="AL22" s="119"/>
      <c r="AM22" s="114"/>
      <c r="AN22" s="107"/>
      <c r="AO22" s="120"/>
      <c r="AP22" s="117"/>
      <c r="AQ22" s="117"/>
      <c r="AR22" s="117"/>
    </row>
    <row r="23" spans="1:44" ht="15.75" customHeight="1">
      <c r="A23" s="104">
        <v>21</v>
      </c>
      <c r="B23" s="104" t="s">
        <v>445</v>
      </c>
      <c r="C23" s="104">
        <f t="shared" si="0"/>
        <v>1</v>
      </c>
      <c r="D23" s="125" t="s">
        <v>720</v>
      </c>
      <c r="E23" s="165">
        <v>200</v>
      </c>
      <c r="F23" s="165">
        <f t="shared" si="1"/>
        <v>200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9"/>
      <c r="T23" s="109"/>
      <c r="U23" s="107"/>
      <c r="V23" s="107"/>
      <c r="W23" s="123"/>
      <c r="X23" s="107"/>
      <c r="Y23" s="107"/>
      <c r="Z23" s="113"/>
      <c r="AA23" s="113"/>
      <c r="AB23" s="114"/>
      <c r="AC23" s="114"/>
      <c r="AD23" s="119"/>
      <c r="AE23" s="114"/>
      <c r="AF23" s="114"/>
      <c r="AG23" s="119"/>
      <c r="AH23" s="121">
        <v>1</v>
      </c>
      <c r="AI23" s="114"/>
      <c r="AJ23" s="114"/>
      <c r="AK23" s="114"/>
      <c r="AL23" s="119"/>
      <c r="AM23" s="114"/>
      <c r="AN23" s="107"/>
      <c r="AO23" s="120"/>
      <c r="AP23" s="117"/>
      <c r="AQ23" s="117"/>
      <c r="AR23" s="117"/>
    </row>
    <row r="24" spans="1:44" ht="24" customHeight="1">
      <c r="A24" s="104">
        <v>22</v>
      </c>
      <c r="B24" s="104" t="s">
        <v>445</v>
      </c>
      <c r="C24" s="104">
        <f t="shared" si="0"/>
        <v>1</v>
      </c>
      <c r="D24" s="125" t="s">
        <v>721</v>
      </c>
      <c r="E24" s="165">
        <v>2500</v>
      </c>
      <c r="F24" s="165">
        <f t="shared" si="1"/>
        <v>2500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9"/>
      <c r="T24" s="109"/>
      <c r="U24" s="107"/>
      <c r="V24" s="107"/>
      <c r="W24" s="123"/>
      <c r="X24" s="107"/>
      <c r="Y24" s="107"/>
      <c r="Z24" s="113"/>
      <c r="AA24" s="113"/>
      <c r="AB24" s="114"/>
      <c r="AC24" s="114"/>
      <c r="AD24" s="119"/>
      <c r="AE24" s="114"/>
      <c r="AF24" s="114"/>
      <c r="AG24" s="119"/>
      <c r="AH24" s="121">
        <v>1</v>
      </c>
      <c r="AI24" s="114"/>
      <c r="AJ24" s="114"/>
      <c r="AK24" s="114"/>
      <c r="AL24" s="119"/>
      <c r="AM24" s="114"/>
      <c r="AN24" s="107"/>
      <c r="AO24" s="120"/>
      <c r="AP24" s="117"/>
      <c r="AQ24" s="117"/>
      <c r="AR24" s="117"/>
    </row>
    <row r="25" spans="1:44" ht="15.75" customHeight="1">
      <c r="A25" s="104">
        <v>23</v>
      </c>
      <c r="B25" s="104" t="s">
        <v>445</v>
      </c>
      <c r="C25" s="104">
        <f t="shared" si="0"/>
        <v>1</v>
      </c>
      <c r="D25" s="125" t="s">
        <v>722</v>
      </c>
      <c r="E25" s="165">
        <v>2000</v>
      </c>
      <c r="F25" s="165">
        <f t="shared" si="1"/>
        <v>2000</v>
      </c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9"/>
      <c r="T25" s="109"/>
      <c r="U25" s="107"/>
      <c r="V25" s="107"/>
      <c r="W25" s="123"/>
      <c r="X25" s="107"/>
      <c r="Y25" s="107"/>
      <c r="Z25" s="113"/>
      <c r="AA25" s="113"/>
      <c r="AB25" s="114"/>
      <c r="AC25" s="114"/>
      <c r="AD25" s="119"/>
      <c r="AE25" s="114"/>
      <c r="AF25" s="114"/>
      <c r="AG25" s="119"/>
      <c r="AH25" s="121">
        <v>1</v>
      </c>
      <c r="AI25" s="114"/>
      <c r="AJ25" s="114"/>
      <c r="AK25" s="114"/>
      <c r="AL25" s="119"/>
      <c r="AM25" s="114"/>
      <c r="AN25" s="107"/>
      <c r="AO25" s="120"/>
      <c r="AP25" s="117"/>
      <c r="AQ25" s="117"/>
      <c r="AR25" s="117"/>
    </row>
    <row r="26" spans="1:44" ht="15.75" customHeight="1">
      <c r="A26" s="104">
        <v>24</v>
      </c>
      <c r="B26" s="124" t="s">
        <v>431</v>
      </c>
      <c r="C26" s="104">
        <f t="shared" si="0"/>
        <v>20</v>
      </c>
      <c r="D26" s="125" t="s">
        <v>723</v>
      </c>
      <c r="E26" s="165">
        <v>35</v>
      </c>
      <c r="F26" s="165">
        <f t="shared" si="1"/>
        <v>700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9"/>
      <c r="T26" s="109"/>
      <c r="U26" s="107"/>
      <c r="V26" s="107"/>
      <c r="W26" s="111"/>
      <c r="X26" s="107"/>
      <c r="Y26" s="107"/>
      <c r="Z26" s="113"/>
      <c r="AA26" s="113"/>
      <c r="AB26" s="114"/>
      <c r="AC26" s="114"/>
      <c r="AD26" s="119"/>
      <c r="AE26" s="114"/>
      <c r="AF26" s="114"/>
      <c r="AG26" s="119"/>
      <c r="AH26" s="121">
        <v>20</v>
      </c>
      <c r="AI26" s="114"/>
      <c r="AJ26" s="114"/>
      <c r="AK26" s="114"/>
      <c r="AL26" s="119"/>
      <c r="AM26" s="114"/>
      <c r="AN26" s="107"/>
      <c r="AO26" s="120"/>
      <c r="AP26" s="117"/>
      <c r="AQ26" s="117"/>
      <c r="AR26" s="117"/>
    </row>
    <row r="27" spans="1:44" ht="15.75" customHeight="1">
      <c r="A27" s="104">
        <v>25</v>
      </c>
      <c r="B27" s="104" t="s">
        <v>445</v>
      </c>
      <c r="C27" s="104">
        <f t="shared" si="0"/>
        <v>2</v>
      </c>
      <c r="D27" s="125" t="s">
        <v>724</v>
      </c>
      <c r="E27" s="165">
        <v>2000</v>
      </c>
      <c r="F27" s="165">
        <f t="shared" si="1"/>
        <v>4000</v>
      </c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9"/>
      <c r="T27" s="109"/>
      <c r="U27" s="107"/>
      <c r="V27" s="107"/>
      <c r="W27" s="111"/>
      <c r="X27" s="107"/>
      <c r="Y27" s="107"/>
      <c r="Z27" s="113"/>
      <c r="AA27" s="113"/>
      <c r="AB27" s="114"/>
      <c r="AC27" s="114"/>
      <c r="AD27" s="113"/>
      <c r="AE27" s="114"/>
      <c r="AF27" s="107"/>
      <c r="AG27" s="119"/>
      <c r="AH27" s="108">
        <v>2</v>
      </c>
      <c r="AI27" s="114"/>
      <c r="AJ27" s="114"/>
      <c r="AK27" s="114"/>
      <c r="AL27" s="119"/>
      <c r="AM27" s="114"/>
      <c r="AN27" s="114"/>
      <c r="AO27" s="120"/>
      <c r="AP27" s="117"/>
      <c r="AQ27" s="117"/>
      <c r="AR27" s="117"/>
    </row>
    <row r="28" spans="1:44" ht="15.75" customHeight="1">
      <c r="A28" s="104">
        <v>26</v>
      </c>
      <c r="B28" s="104" t="s">
        <v>445</v>
      </c>
      <c r="C28" s="104">
        <f t="shared" si="0"/>
        <v>40</v>
      </c>
      <c r="D28" s="125" t="s">
        <v>725</v>
      </c>
      <c r="E28" s="165">
        <v>550</v>
      </c>
      <c r="F28" s="165">
        <f t="shared" si="1"/>
        <v>22000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9"/>
      <c r="U28" s="107"/>
      <c r="V28" s="107"/>
      <c r="W28" s="123"/>
      <c r="X28" s="107"/>
      <c r="Y28" s="107"/>
      <c r="Z28" s="113"/>
      <c r="AA28" s="113"/>
      <c r="AB28" s="114"/>
      <c r="AC28" s="114"/>
      <c r="AD28" s="119"/>
      <c r="AE28" s="114"/>
      <c r="AF28" s="114"/>
      <c r="AG28" s="119"/>
      <c r="AH28" s="121">
        <v>40</v>
      </c>
      <c r="AI28" s="114"/>
      <c r="AJ28" s="114"/>
      <c r="AK28" s="114"/>
      <c r="AL28" s="119"/>
      <c r="AM28" s="114"/>
      <c r="AN28" s="114"/>
      <c r="AO28" s="120"/>
      <c r="AP28" s="117"/>
      <c r="AQ28" s="117"/>
      <c r="AR28" s="117"/>
    </row>
    <row r="29" spans="1:44" ht="15.75" customHeight="1">
      <c r="A29" s="104">
        <v>27</v>
      </c>
      <c r="B29" s="124" t="s">
        <v>726</v>
      </c>
      <c r="C29" s="104">
        <f t="shared" si="0"/>
        <v>1</v>
      </c>
      <c r="D29" s="125" t="s">
        <v>727</v>
      </c>
      <c r="E29" s="165">
        <v>350</v>
      </c>
      <c r="F29" s="165">
        <f t="shared" si="1"/>
        <v>350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9"/>
      <c r="T29" s="109"/>
      <c r="U29" s="107"/>
      <c r="V29" s="107"/>
      <c r="W29" s="123"/>
      <c r="X29" s="107"/>
      <c r="Y29" s="107"/>
      <c r="Z29" s="113"/>
      <c r="AA29" s="113"/>
      <c r="AB29" s="114"/>
      <c r="AC29" s="114"/>
      <c r="AD29" s="119"/>
      <c r="AE29" s="114"/>
      <c r="AF29" s="114"/>
      <c r="AG29" s="119"/>
      <c r="AH29" s="121">
        <v>1</v>
      </c>
      <c r="AI29" s="114"/>
      <c r="AJ29" s="114"/>
      <c r="AK29" s="114"/>
      <c r="AL29" s="119"/>
      <c r="AM29" s="114"/>
      <c r="AN29" s="114"/>
      <c r="AO29" s="120"/>
      <c r="AP29" s="117"/>
      <c r="AQ29" s="117"/>
      <c r="AR29" s="117"/>
    </row>
    <row r="30" spans="1:44" ht="15.75" customHeight="1">
      <c r="A30" s="104">
        <v>28</v>
      </c>
      <c r="B30" s="104" t="s">
        <v>445</v>
      </c>
      <c r="C30" s="104">
        <f t="shared" si="0"/>
        <v>40</v>
      </c>
      <c r="D30" s="125" t="s">
        <v>728</v>
      </c>
      <c r="E30" s="165">
        <v>100</v>
      </c>
      <c r="F30" s="165">
        <f t="shared" si="1"/>
        <v>4000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9"/>
      <c r="T30" s="109"/>
      <c r="U30" s="107"/>
      <c r="V30" s="107"/>
      <c r="W30" s="123"/>
      <c r="X30" s="107"/>
      <c r="Y30" s="107"/>
      <c r="Z30" s="113"/>
      <c r="AA30" s="113"/>
      <c r="AB30" s="114"/>
      <c r="AC30" s="114"/>
      <c r="AD30" s="119"/>
      <c r="AE30" s="114"/>
      <c r="AF30" s="114"/>
      <c r="AG30" s="119"/>
      <c r="AH30" s="121">
        <v>40</v>
      </c>
      <c r="AI30" s="114"/>
      <c r="AJ30" s="114"/>
      <c r="AK30" s="114"/>
      <c r="AL30" s="119"/>
      <c r="AM30" s="114"/>
      <c r="AN30" s="114"/>
      <c r="AO30" s="120"/>
      <c r="AP30" s="117"/>
      <c r="AQ30" s="117"/>
      <c r="AR30" s="117"/>
    </row>
    <row r="31" spans="1:44" ht="21.75" customHeight="1">
      <c r="A31" s="104">
        <v>29</v>
      </c>
      <c r="B31" s="124" t="s">
        <v>445</v>
      </c>
      <c r="C31" s="104">
        <f t="shared" si="0"/>
        <v>20</v>
      </c>
      <c r="D31" s="125" t="s">
        <v>729</v>
      </c>
      <c r="E31" s="165">
        <v>90</v>
      </c>
      <c r="F31" s="165">
        <f t="shared" si="1"/>
        <v>1800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9"/>
      <c r="T31" s="109"/>
      <c r="U31" s="107"/>
      <c r="V31" s="107"/>
      <c r="W31" s="123"/>
      <c r="X31" s="107"/>
      <c r="Y31" s="107"/>
      <c r="Z31" s="113"/>
      <c r="AA31" s="113"/>
      <c r="AB31" s="114"/>
      <c r="AC31" s="114"/>
      <c r="AD31" s="119"/>
      <c r="AE31" s="114"/>
      <c r="AF31" s="114"/>
      <c r="AG31" s="119"/>
      <c r="AH31" s="121">
        <v>20</v>
      </c>
      <c r="AI31" s="114"/>
      <c r="AJ31" s="114"/>
      <c r="AK31" s="114"/>
      <c r="AL31" s="119"/>
      <c r="AM31" s="114"/>
      <c r="AN31" s="114"/>
      <c r="AO31" s="120"/>
      <c r="AP31" s="117"/>
      <c r="AQ31" s="117"/>
      <c r="AR31" s="117"/>
    </row>
    <row r="32" spans="1:44" ht="15.75" customHeight="1">
      <c r="A32" s="104">
        <v>30</v>
      </c>
      <c r="B32" s="124" t="s">
        <v>421</v>
      </c>
      <c r="C32" s="104">
        <f t="shared" si="0"/>
        <v>1</v>
      </c>
      <c r="D32" s="125" t="s">
        <v>730</v>
      </c>
      <c r="E32" s="165">
        <v>200</v>
      </c>
      <c r="F32" s="165">
        <f t="shared" si="1"/>
        <v>200</v>
      </c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9"/>
      <c r="T32" s="109"/>
      <c r="U32" s="107"/>
      <c r="V32" s="107"/>
      <c r="W32" s="111"/>
      <c r="X32" s="107"/>
      <c r="Y32" s="107"/>
      <c r="Z32" s="113"/>
      <c r="AA32" s="113"/>
      <c r="AB32" s="114"/>
      <c r="AC32" s="114"/>
      <c r="AD32" s="119"/>
      <c r="AE32" s="114"/>
      <c r="AF32" s="114"/>
      <c r="AG32" s="119"/>
      <c r="AH32" s="121">
        <v>1</v>
      </c>
      <c r="AI32" s="114"/>
      <c r="AJ32" s="114"/>
      <c r="AK32" s="114"/>
      <c r="AL32" s="119"/>
      <c r="AM32" s="114"/>
      <c r="AN32" s="114"/>
      <c r="AO32" s="120"/>
      <c r="AP32" s="117"/>
      <c r="AQ32" s="117"/>
      <c r="AR32" s="117"/>
    </row>
    <row r="33" spans="1:44" ht="15.75" customHeight="1">
      <c r="A33" s="104">
        <v>31</v>
      </c>
      <c r="B33" s="124" t="s">
        <v>445</v>
      </c>
      <c r="C33" s="104">
        <f t="shared" si="0"/>
        <v>12</v>
      </c>
      <c r="D33" s="125" t="s">
        <v>731</v>
      </c>
      <c r="E33" s="165">
        <v>500</v>
      </c>
      <c r="F33" s="165">
        <f t="shared" si="1"/>
        <v>6000</v>
      </c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9"/>
      <c r="T33" s="109"/>
      <c r="U33" s="107"/>
      <c r="V33" s="107"/>
      <c r="W33" s="111"/>
      <c r="X33" s="107"/>
      <c r="Y33" s="107"/>
      <c r="Z33" s="113"/>
      <c r="AA33" s="113"/>
      <c r="AB33" s="114"/>
      <c r="AC33" s="114"/>
      <c r="AD33" s="119"/>
      <c r="AE33" s="114"/>
      <c r="AF33" s="114"/>
      <c r="AG33" s="119"/>
      <c r="AH33" s="121">
        <v>12</v>
      </c>
      <c r="AI33" s="114"/>
      <c r="AJ33" s="114"/>
      <c r="AK33" s="107"/>
      <c r="AL33" s="119"/>
      <c r="AM33" s="114"/>
      <c r="AN33" s="114"/>
      <c r="AO33" s="120"/>
      <c r="AP33" s="117"/>
      <c r="AQ33" s="117"/>
      <c r="AR33" s="117"/>
    </row>
    <row r="34" spans="1:44" ht="15.75" customHeight="1">
      <c r="A34" s="104">
        <v>32</v>
      </c>
      <c r="B34" s="124" t="s">
        <v>445</v>
      </c>
      <c r="C34" s="104">
        <f t="shared" si="0"/>
        <v>12</v>
      </c>
      <c r="D34" s="125" t="s">
        <v>732</v>
      </c>
      <c r="E34" s="165">
        <v>90</v>
      </c>
      <c r="F34" s="165">
        <f t="shared" si="1"/>
        <v>1080</v>
      </c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9"/>
      <c r="T34" s="109"/>
      <c r="U34" s="107"/>
      <c r="V34" s="107"/>
      <c r="W34" s="111"/>
      <c r="X34" s="107"/>
      <c r="Y34" s="107"/>
      <c r="Z34" s="113"/>
      <c r="AA34" s="113"/>
      <c r="AB34" s="114"/>
      <c r="AC34" s="114"/>
      <c r="AD34" s="119"/>
      <c r="AE34" s="114"/>
      <c r="AF34" s="114"/>
      <c r="AG34" s="119"/>
      <c r="AH34" s="121">
        <v>12</v>
      </c>
      <c r="AI34" s="114"/>
      <c r="AJ34" s="114"/>
      <c r="AK34" s="114"/>
      <c r="AL34" s="119"/>
      <c r="AM34" s="114"/>
      <c r="AN34" s="114"/>
      <c r="AO34" s="120"/>
      <c r="AP34" s="117"/>
      <c r="AQ34" s="117"/>
      <c r="AR34" s="117"/>
    </row>
    <row r="35" spans="1:44" ht="24" customHeight="1">
      <c r="A35" s="104">
        <v>33</v>
      </c>
      <c r="B35" s="124" t="s">
        <v>567</v>
      </c>
      <c r="C35" s="104">
        <f t="shared" si="0"/>
        <v>1</v>
      </c>
      <c r="D35" s="125" t="s">
        <v>733</v>
      </c>
      <c r="E35" s="165">
        <v>140</v>
      </c>
      <c r="F35" s="165">
        <f t="shared" si="1"/>
        <v>140</v>
      </c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9"/>
      <c r="T35" s="109"/>
      <c r="U35" s="107"/>
      <c r="V35" s="107"/>
      <c r="W35" s="111"/>
      <c r="X35" s="107"/>
      <c r="Y35" s="107"/>
      <c r="Z35" s="113"/>
      <c r="AA35" s="113"/>
      <c r="AB35" s="114"/>
      <c r="AC35" s="114"/>
      <c r="AD35" s="119"/>
      <c r="AE35" s="114"/>
      <c r="AF35" s="114"/>
      <c r="AG35" s="115"/>
      <c r="AH35" s="121">
        <v>1</v>
      </c>
      <c r="AI35" s="114"/>
      <c r="AJ35" s="114"/>
      <c r="AK35" s="114"/>
      <c r="AL35" s="119"/>
      <c r="AM35" s="114"/>
      <c r="AN35" s="114"/>
      <c r="AO35" s="120"/>
      <c r="AP35" s="117"/>
      <c r="AQ35" s="117"/>
      <c r="AR35" s="117"/>
    </row>
    <row r="36" spans="1:44" ht="15.75" customHeight="1">
      <c r="A36" s="104">
        <v>34</v>
      </c>
      <c r="B36" s="104" t="s">
        <v>445</v>
      </c>
      <c r="C36" s="104">
        <f t="shared" si="0"/>
        <v>1</v>
      </c>
      <c r="D36" s="125" t="s">
        <v>734</v>
      </c>
      <c r="E36" s="165">
        <v>150</v>
      </c>
      <c r="F36" s="165">
        <f t="shared" si="1"/>
        <v>150</v>
      </c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9"/>
      <c r="T36" s="109"/>
      <c r="U36" s="107"/>
      <c r="V36" s="107"/>
      <c r="W36" s="111"/>
      <c r="X36" s="107"/>
      <c r="Y36" s="107"/>
      <c r="Z36" s="113"/>
      <c r="AA36" s="113"/>
      <c r="AB36" s="114"/>
      <c r="AC36" s="114"/>
      <c r="AD36" s="119"/>
      <c r="AE36" s="114"/>
      <c r="AF36" s="114"/>
      <c r="AG36" s="115">
        <v>1</v>
      </c>
      <c r="AH36" s="114"/>
      <c r="AI36" s="114"/>
      <c r="AJ36" s="114"/>
      <c r="AK36" s="114"/>
      <c r="AL36" s="119"/>
      <c r="AM36" s="114"/>
      <c r="AN36" s="114"/>
      <c r="AO36" s="120"/>
      <c r="AP36" s="117"/>
      <c r="AQ36" s="117"/>
      <c r="AR36" s="117"/>
    </row>
    <row r="37" spans="1:44" ht="15.75" customHeight="1">
      <c r="A37" s="104">
        <v>35</v>
      </c>
      <c r="B37" s="124" t="s">
        <v>457</v>
      </c>
      <c r="C37" s="104">
        <f t="shared" si="0"/>
        <v>1</v>
      </c>
      <c r="D37" s="125" t="s">
        <v>735</v>
      </c>
      <c r="E37" s="165">
        <v>200</v>
      </c>
      <c r="F37" s="165">
        <f t="shared" si="1"/>
        <v>200</v>
      </c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9"/>
      <c r="T37" s="109"/>
      <c r="U37" s="107"/>
      <c r="V37" s="107"/>
      <c r="W37" s="111"/>
      <c r="X37" s="107"/>
      <c r="Y37" s="107"/>
      <c r="Z37" s="113"/>
      <c r="AA37" s="113"/>
      <c r="AB37" s="114"/>
      <c r="AC37" s="114"/>
      <c r="AD37" s="119"/>
      <c r="AE37" s="114"/>
      <c r="AF37" s="114"/>
      <c r="AG37" s="115">
        <v>1</v>
      </c>
      <c r="AH37" s="114"/>
      <c r="AI37" s="114"/>
      <c r="AJ37" s="114"/>
      <c r="AK37" s="114"/>
      <c r="AL37" s="119"/>
      <c r="AM37" s="114"/>
      <c r="AN37" s="114"/>
      <c r="AO37" s="120"/>
      <c r="AP37" s="117"/>
      <c r="AQ37" s="117"/>
      <c r="AR37" s="117"/>
    </row>
    <row r="38" spans="1:44" ht="15.75" customHeight="1">
      <c r="A38" s="104">
        <v>36</v>
      </c>
      <c r="B38" s="104" t="s">
        <v>445</v>
      </c>
      <c r="C38" s="104">
        <f t="shared" si="0"/>
        <v>7</v>
      </c>
      <c r="D38" s="188" t="s">
        <v>736</v>
      </c>
      <c r="E38" s="189">
        <v>250</v>
      </c>
      <c r="F38" s="165">
        <f t="shared" si="1"/>
        <v>1750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23"/>
      <c r="T38" s="123"/>
      <c r="U38" s="111"/>
      <c r="V38" s="111"/>
      <c r="W38" s="111"/>
      <c r="X38" s="111"/>
      <c r="Y38" s="111"/>
      <c r="Z38" s="129"/>
      <c r="AA38" s="129"/>
      <c r="AB38" s="111"/>
      <c r="AC38" s="126"/>
      <c r="AD38" s="130"/>
      <c r="AE38" s="126"/>
      <c r="AF38" s="126"/>
      <c r="AG38" s="130"/>
      <c r="AH38" s="126"/>
      <c r="AI38" s="126"/>
      <c r="AJ38" s="126"/>
      <c r="AK38" s="126"/>
      <c r="AL38" s="115">
        <v>7</v>
      </c>
      <c r="AM38" s="114"/>
      <c r="AN38" s="114"/>
      <c r="AO38" s="120"/>
      <c r="AP38" s="117"/>
      <c r="AQ38" s="117"/>
      <c r="AR38" s="117"/>
    </row>
    <row r="39" spans="1:44" ht="24" customHeight="1">
      <c r="A39" s="104">
        <v>37</v>
      </c>
      <c r="B39" s="104" t="s">
        <v>445</v>
      </c>
      <c r="C39" s="104">
        <f t="shared" si="0"/>
        <v>0</v>
      </c>
      <c r="D39" s="105"/>
      <c r="E39" s="166"/>
      <c r="F39" s="165">
        <f t="shared" si="1"/>
        <v>0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9"/>
      <c r="T39" s="109"/>
      <c r="U39" s="107"/>
      <c r="V39" s="107"/>
      <c r="W39" s="111"/>
      <c r="X39" s="107"/>
      <c r="Y39" s="107"/>
      <c r="Z39" s="113"/>
      <c r="AA39" s="113"/>
      <c r="AB39" s="107"/>
      <c r="AC39" s="114"/>
      <c r="AD39" s="119"/>
      <c r="AE39" s="114"/>
      <c r="AF39" s="114"/>
      <c r="AG39" s="119"/>
      <c r="AH39" s="114"/>
      <c r="AI39" s="114"/>
      <c r="AJ39" s="114"/>
      <c r="AK39" s="114"/>
      <c r="AL39" s="119"/>
      <c r="AM39" s="114"/>
      <c r="AN39" s="114"/>
      <c r="AO39" s="120"/>
      <c r="AP39" s="117"/>
      <c r="AQ39" s="117"/>
      <c r="AR39" s="117"/>
    </row>
    <row r="40" spans="1:44" ht="15.75" customHeight="1">
      <c r="A40" s="104">
        <v>38</v>
      </c>
      <c r="B40" s="104" t="s">
        <v>445</v>
      </c>
      <c r="C40" s="104">
        <f t="shared" si="0"/>
        <v>0</v>
      </c>
      <c r="D40" s="105"/>
      <c r="E40" s="166"/>
      <c r="F40" s="165">
        <f t="shared" si="1"/>
        <v>0</v>
      </c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9"/>
      <c r="T40" s="109"/>
      <c r="U40" s="107"/>
      <c r="V40" s="107"/>
      <c r="W40" s="111"/>
      <c r="X40" s="107"/>
      <c r="Y40" s="107"/>
      <c r="Z40" s="113"/>
      <c r="AA40" s="113"/>
      <c r="AB40" s="107"/>
      <c r="AC40" s="114"/>
      <c r="AD40" s="119"/>
      <c r="AE40" s="114"/>
      <c r="AF40" s="114"/>
      <c r="AG40" s="119"/>
      <c r="AH40" s="114"/>
      <c r="AI40" s="114"/>
      <c r="AJ40" s="114"/>
      <c r="AK40" s="114"/>
      <c r="AL40" s="119"/>
      <c r="AM40" s="114"/>
      <c r="AN40" s="114"/>
      <c r="AO40" s="120"/>
      <c r="AP40" s="117"/>
      <c r="AQ40" s="117"/>
      <c r="AR40" s="117"/>
    </row>
    <row r="41" spans="1:44" ht="15.75" customHeight="1">
      <c r="A41" s="104">
        <v>39</v>
      </c>
      <c r="B41" s="104" t="s">
        <v>457</v>
      </c>
      <c r="C41" s="104">
        <f t="shared" si="0"/>
        <v>0</v>
      </c>
      <c r="D41" s="127"/>
      <c r="E41" s="175"/>
      <c r="F41" s="165">
        <f t="shared" si="1"/>
        <v>0</v>
      </c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23"/>
      <c r="T41" s="123"/>
      <c r="U41" s="111"/>
      <c r="V41" s="111"/>
      <c r="W41" s="111"/>
      <c r="X41" s="111"/>
      <c r="Y41" s="111"/>
      <c r="Z41" s="129"/>
      <c r="AA41" s="129"/>
      <c r="AB41" s="111"/>
      <c r="AC41" s="126"/>
      <c r="AD41" s="129"/>
      <c r="AE41" s="126"/>
      <c r="AF41" s="111"/>
      <c r="AG41" s="129"/>
      <c r="AH41" s="111"/>
      <c r="AI41" s="111"/>
      <c r="AJ41" s="111"/>
      <c r="AK41" s="111"/>
      <c r="AL41" s="130"/>
      <c r="AM41" s="126"/>
      <c r="AN41" s="111"/>
      <c r="AO41" s="120"/>
      <c r="AP41" s="117"/>
      <c r="AQ41" s="117"/>
      <c r="AR41" s="117"/>
    </row>
    <row r="42" spans="1:44" ht="15.75" customHeight="1">
      <c r="A42" s="104">
        <v>40</v>
      </c>
      <c r="B42" s="104" t="s">
        <v>457</v>
      </c>
      <c r="C42" s="104">
        <f t="shared" si="0"/>
        <v>0</v>
      </c>
      <c r="D42" s="127"/>
      <c r="E42" s="175"/>
      <c r="F42" s="165">
        <f t="shared" si="1"/>
        <v>0</v>
      </c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23"/>
      <c r="T42" s="123"/>
      <c r="U42" s="111"/>
      <c r="V42" s="111"/>
      <c r="W42" s="111"/>
      <c r="X42" s="111"/>
      <c r="Y42" s="111"/>
      <c r="Z42" s="129"/>
      <c r="AA42" s="129"/>
      <c r="AB42" s="111"/>
      <c r="AC42" s="111"/>
      <c r="AD42" s="129"/>
      <c r="AE42" s="126"/>
      <c r="AF42" s="126"/>
      <c r="AG42" s="130"/>
      <c r="AH42" s="126"/>
      <c r="AI42" s="111"/>
      <c r="AJ42" s="126"/>
      <c r="AK42" s="126"/>
      <c r="AL42" s="130"/>
      <c r="AM42" s="126"/>
      <c r="AN42" s="126"/>
      <c r="AO42" s="120"/>
      <c r="AP42" s="117"/>
      <c r="AQ42" s="117"/>
      <c r="AR42" s="117"/>
    </row>
    <row r="43" spans="1:44" ht="15.75" customHeight="1">
      <c r="A43" s="104">
        <v>41</v>
      </c>
      <c r="B43" s="104" t="s">
        <v>457</v>
      </c>
      <c r="C43" s="104">
        <f t="shared" si="0"/>
        <v>0</v>
      </c>
      <c r="D43" s="127"/>
      <c r="E43" s="175"/>
      <c r="F43" s="165">
        <f t="shared" si="1"/>
        <v>0</v>
      </c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23"/>
      <c r="T43" s="123"/>
      <c r="U43" s="111"/>
      <c r="V43" s="111"/>
      <c r="W43" s="111"/>
      <c r="X43" s="111"/>
      <c r="Y43" s="111"/>
      <c r="Z43" s="129"/>
      <c r="AA43" s="129"/>
      <c r="AB43" s="111"/>
      <c r="AC43" s="126"/>
      <c r="AD43" s="129"/>
      <c r="AE43" s="126"/>
      <c r="AF43" s="126"/>
      <c r="AG43" s="130"/>
      <c r="AH43" s="111"/>
      <c r="AI43" s="111"/>
      <c r="AJ43" s="126"/>
      <c r="AK43" s="111"/>
      <c r="AL43" s="130"/>
      <c r="AM43" s="126"/>
      <c r="AN43" s="126"/>
      <c r="AO43" s="120"/>
      <c r="AP43" s="117"/>
      <c r="AQ43" s="117"/>
      <c r="AR43" s="117"/>
    </row>
    <row r="44" spans="1:44" ht="15.75" customHeight="1">
      <c r="A44" s="104">
        <v>42</v>
      </c>
      <c r="B44" s="104" t="s">
        <v>457</v>
      </c>
      <c r="C44" s="104">
        <f t="shared" si="0"/>
        <v>0</v>
      </c>
      <c r="D44" s="127"/>
      <c r="E44" s="175"/>
      <c r="F44" s="165">
        <f t="shared" si="1"/>
        <v>0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23"/>
      <c r="T44" s="123"/>
      <c r="U44" s="111"/>
      <c r="V44" s="111"/>
      <c r="W44" s="111"/>
      <c r="X44" s="111"/>
      <c r="Y44" s="111"/>
      <c r="Z44" s="129"/>
      <c r="AA44" s="129"/>
      <c r="AB44" s="126"/>
      <c r="AC44" s="126"/>
      <c r="AD44" s="129"/>
      <c r="AE44" s="126"/>
      <c r="AF44" s="126"/>
      <c r="AG44" s="130"/>
      <c r="AH44" s="126"/>
      <c r="AI44" s="111"/>
      <c r="AJ44" s="126"/>
      <c r="AK44" s="126"/>
      <c r="AL44" s="130"/>
      <c r="AM44" s="126"/>
      <c r="AN44" s="126"/>
      <c r="AO44" s="120"/>
      <c r="AP44" s="117"/>
      <c r="AQ44" s="117"/>
      <c r="AR44" s="117"/>
    </row>
    <row r="45" spans="1:44" ht="15.75" customHeight="1">
      <c r="A45" s="104">
        <v>43</v>
      </c>
      <c r="B45" s="104" t="s">
        <v>457</v>
      </c>
      <c r="C45" s="104">
        <f t="shared" si="0"/>
        <v>0</v>
      </c>
      <c r="D45" s="105"/>
      <c r="E45" s="166"/>
      <c r="F45" s="165">
        <f t="shared" si="1"/>
        <v>0</v>
      </c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9"/>
      <c r="T45" s="109"/>
      <c r="U45" s="107"/>
      <c r="V45" s="107"/>
      <c r="W45" s="111"/>
      <c r="X45" s="107"/>
      <c r="Y45" s="109"/>
      <c r="Z45" s="113"/>
      <c r="AA45" s="113"/>
      <c r="AB45" s="114"/>
      <c r="AC45" s="114"/>
      <c r="AD45" s="113"/>
      <c r="AE45" s="114"/>
      <c r="AF45" s="114"/>
      <c r="AG45" s="119"/>
      <c r="AH45" s="114"/>
      <c r="AI45" s="107"/>
      <c r="AJ45" s="114"/>
      <c r="AK45" s="114"/>
      <c r="AL45" s="119"/>
      <c r="AM45" s="114"/>
      <c r="AN45" s="114"/>
      <c r="AO45" s="120"/>
      <c r="AP45" s="117"/>
      <c r="AQ45" s="117"/>
      <c r="AR45" s="117"/>
    </row>
    <row r="46" spans="1:44" ht="15.75" customHeight="1">
      <c r="A46" s="104">
        <v>44</v>
      </c>
      <c r="B46" s="104" t="s">
        <v>445</v>
      </c>
      <c r="C46" s="104">
        <f t="shared" si="0"/>
        <v>0</v>
      </c>
      <c r="D46" s="105"/>
      <c r="E46" s="166"/>
      <c r="F46" s="165">
        <f t="shared" si="1"/>
        <v>0</v>
      </c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9"/>
      <c r="T46" s="109"/>
      <c r="U46" s="107"/>
      <c r="V46" s="107"/>
      <c r="W46" s="111"/>
      <c r="X46" s="107"/>
      <c r="Y46" s="107"/>
      <c r="Z46" s="113"/>
      <c r="AA46" s="113"/>
      <c r="AB46" s="114"/>
      <c r="AC46" s="114"/>
      <c r="AD46" s="113"/>
      <c r="AE46" s="114"/>
      <c r="AF46" s="114"/>
      <c r="AG46" s="119"/>
      <c r="AH46" s="114"/>
      <c r="AI46" s="114"/>
      <c r="AJ46" s="114"/>
      <c r="AK46" s="114"/>
      <c r="AL46" s="119"/>
      <c r="AM46" s="114"/>
      <c r="AN46" s="114"/>
      <c r="AO46" s="120"/>
      <c r="AP46" s="117"/>
      <c r="AQ46" s="117"/>
      <c r="AR46" s="117"/>
    </row>
    <row r="47" spans="1:44" ht="15.75" customHeight="1">
      <c r="A47" s="104">
        <v>45</v>
      </c>
      <c r="B47" s="104" t="s">
        <v>445</v>
      </c>
      <c r="C47" s="104">
        <f t="shared" si="0"/>
        <v>0</v>
      </c>
      <c r="D47" s="105"/>
      <c r="E47" s="166"/>
      <c r="F47" s="165">
        <f t="shared" si="1"/>
        <v>0</v>
      </c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9"/>
      <c r="T47" s="109"/>
      <c r="U47" s="107"/>
      <c r="V47" s="107"/>
      <c r="W47" s="111"/>
      <c r="X47" s="107"/>
      <c r="Y47" s="107"/>
      <c r="Z47" s="113"/>
      <c r="AA47" s="113"/>
      <c r="AB47" s="114"/>
      <c r="AC47" s="107"/>
      <c r="AD47" s="113"/>
      <c r="AE47" s="114"/>
      <c r="AF47" s="114"/>
      <c r="AG47" s="119"/>
      <c r="AH47" s="114"/>
      <c r="AI47" s="114"/>
      <c r="AJ47" s="114"/>
      <c r="AK47" s="114"/>
      <c r="AL47" s="119"/>
      <c r="AM47" s="114"/>
      <c r="AN47" s="107"/>
      <c r="AO47" s="120"/>
      <c r="AP47" s="117"/>
      <c r="AQ47" s="117"/>
      <c r="AR47" s="117"/>
    </row>
    <row r="48" spans="1:44" ht="12.75" customHeight="1">
      <c r="A48" s="104">
        <v>46</v>
      </c>
      <c r="B48" s="104" t="s">
        <v>457</v>
      </c>
      <c r="C48" s="104">
        <f t="shared" si="0"/>
        <v>0</v>
      </c>
      <c r="D48" s="105"/>
      <c r="E48" s="166"/>
      <c r="F48" s="165">
        <f t="shared" si="1"/>
        <v>0</v>
      </c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9"/>
      <c r="T48" s="109"/>
      <c r="U48" s="107"/>
      <c r="V48" s="107"/>
      <c r="W48" s="123"/>
      <c r="X48" s="107"/>
      <c r="Y48" s="107"/>
      <c r="Z48" s="113"/>
      <c r="AA48" s="113"/>
      <c r="AB48" s="114"/>
      <c r="AC48" s="114"/>
      <c r="AD48" s="113"/>
      <c r="AE48" s="114"/>
      <c r="AF48" s="114"/>
      <c r="AG48" s="119"/>
      <c r="AH48" s="114"/>
      <c r="AI48" s="114"/>
      <c r="AJ48" s="114"/>
      <c r="AK48" s="114"/>
      <c r="AL48" s="119"/>
      <c r="AM48" s="114"/>
      <c r="AN48" s="114"/>
      <c r="AO48" s="120"/>
      <c r="AP48" s="117"/>
      <c r="AQ48" s="117"/>
      <c r="AR48" s="117"/>
    </row>
    <row r="49" spans="1:44" ht="12.75" customHeight="1">
      <c r="A49" s="104">
        <v>47</v>
      </c>
      <c r="B49" s="104" t="s">
        <v>457</v>
      </c>
      <c r="C49" s="104">
        <f t="shared" si="0"/>
        <v>0</v>
      </c>
      <c r="D49" s="105"/>
      <c r="E49" s="166"/>
      <c r="F49" s="165">
        <f t="shared" si="1"/>
        <v>0</v>
      </c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9"/>
      <c r="T49" s="109"/>
      <c r="U49" s="107"/>
      <c r="V49" s="107"/>
      <c r="W49" s="123"/>
      <c r="X49" s="107"/>
      <c r="Y49" s="107"/>
      <c r="Z49" s="113"/>
      <c r="AA49" s="113"/>
      <c r="AB49" s="114"/>
      <c r="AC49" s="114"/>
      <c r="AD49" s="113"/>
      <c r="AE49" s="114"/>
      <c r="AF49" s="114"/>
      <c r="AG49" s="119"/>
      <c r="AH49" s="114"/>
      <c r="AI49" s="114"/>
      <c r="AJ49" s="114"/>
      <c r="AK49" s="114"/>
      <c r="AL49" s="119"/>
      <c r="AM49" s="114"/>
      <c r="AN49" s="114"/>
      <c r="AO49" s="120"/>
      <c r="AP49" s="117"/>
      <c r="AQ49" s="117"/>
      <c r="AR49" s="117"/>
    </row>
    <row r="50" spans="1:44" ht="15.75" customHeight="1">
      <c r="A50" s="241" t="s">
        <v>737</v>
      </c>
      <c r="B50" s="228"/>
      <c r="C50" s="228"/>
      <c r="D50" s="228"/>
      <c r="E50" s="228"/>
      <c r="F50" s="173">
        <f>SUM(F2:F49)</f>
        <v>86330</v>
      </c>
    </row>
    <row r="51" spans="1:44" ht="15.75" customHeight="1"/>
    <row r="52" spans="1:44" ht="15.75" customHeight="1"/>
    <row r="53" spans="1:44" ht="15.75" customHeight="1"/>
    <row r="54" spans="1:44" ht="15.75" customHeight="1"/>
    <row r="55" spans="1:44" ht="15.75" customHeight="1"/>
    <row r="56" spans="1:44" ht="15.75" customHeight="1"/>
    <row r="57" spans="1:44" ht="15.75" customHeight="1"/>
    <row r="58" spans="1:44" ht="15.75" customHeight="1"/>
    <row r="59" spans="1:44" ht="15.75" customHeight="1"/>
    <row r="60" spans="1:44" ht="15.75" customHeight="1"/>
    <row r="61" spans="1:44" ht="15.75" customHeight="1"/>
    <row r="62" spans="1:44" ht="15.75" customHeight="1"/>
    <row r="63" spans="1:44" ht="15.75" customHeight="1"/>
    <row r="64" spans="1:4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</sheetData>
  <autoFilter ref="A2:D49" xr:uid="{00000000-0009-0000-0000-00000B000000}"/>
  <mergeCells count="3">
    <mergeCell ref="A1:D1"/>
    <mergeCell ref="G1:Y1"/>
    <mergeCell ref="A50:E50"/>
  </mergeCells>
  <pageMargins left="0.7" right="0.7" top="0.75" bottom="0.75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79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4" width="31" customWidth="1"/>
    <col min="5" max="5" width="6.7109375" customWidth="1"/>
    <col min="6" max="6" width="7.5703125" customWidth="1"/>
    <col min="7" max="7" width="6.5703125" customWidth="1"/>
    <col min="8" max="9" width="6.7109375" customWidth="1"/>
    <col min="10" max="10" width="7.42578125" customWidth="1"/>
    <col min="11" max="12" width="7" customWidth="1"/>
    <col min="13" max="13" width="7.140625" customWidth="1"/>
    <col min="14" max="14" width="6.85546875" customWidth="1"/>
    <col min="15" max="16" width="7" customWidth="1"/>
    <col min="17" max="17" width="7.140625" customWidth="1"/>
    <col min="18" max="18" width="5.42578125" customWidth="1"/>
    <col min="19" max="20" width="6.42578125" customWidth="1"/>
    <col min="21" max="21" width="6.5703125" customWidth="1"/>
    <col min="22" max="22" width="5.28515625" customWidth="1"/>
    <col min="23" max="23" width="5.42578125" customWidth="1"/>
    <col min="24" max="24" width="4.85546875" customWidth="1"/>
    <col min="25" max="25" width="8.5703125" customWidth="1"/>
    <col min="26" max="26" width="5.42578125" customWidth="1"/>
    <col min="27" max="27" width="6" customWidth="1"/>
    <col min="28" max="28" width="6.7109375" customWidth="1"/>
    <col min="29" max="29" width="5.140625" customWidth="1"/>
    <col min="30" max="30" width="6" customWidth="1"/>
    <col min="31" max="31" width="6.28515625" customWidth="1"/>
    <col min="32" max="32" width="5.28515625" customWidth="1"/>
    <col min="33" max="33" width="6.140625" customWidth="1"/>
    <col min="34" max="34" width="6.5703125" customWidth="1"/>
    <col min="35" max="35" width="6.42578125" customWidth="1"/>
    <col min="36" max="36" width="6" customWidth="1"/>
    <col min="37" max="37" width="7.28515625" hidden="1" customWidth="1"/>
    <col min="38" max="38" width="6.7109375" customWidth="1"/>
    <col min="39" max="39" width="9.85546875" hidden="1" customWidth="1"/>
    <col min="40" max="40" width="9" customWidth="1"/>
    <col min="41" max="42" width="10.7109375" customWidth="1"/>
  </cols>
  <sheetData>
    <row r="1" spans="1:42" hidden="1">
      <c r="A1" s="234" t="s">
        <v>377</v>
      </c>
      <c r="B1" s="235"/>
      <c r="C1" s="235"/>
      <c r="D1" s="236"/>
      <c r="E1" s="237" t="s">
        <v>378</v>
      </c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8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42" ht="36" customHeight="1">
      <c r="A2" s="157" t="s">
        <v>602</v>
      </c>
      <c r="B2" s="67" t="s">
        <v>34</v>
      </c>
      <c r="C2" s="67" t="s">
        <v>380</v>
      </c>
      <c r="D2" s="67" t="s">
        <v>381</v>
      </c>
      <c r="E2" s="69" t="s">
        <v>384</v>
      </c>
      <c r="F2" s="70" t="s">
        <v>385</v>
      </c>
      <c r="G2" s="71" t="s">
        <v>386</v>
      </c>
      <c r="H2" s="72" t="s">
        <v>387</v>
      </c>
      <c r="I2" s="73" t="s">
        <v>388</v>
      </c>
      <c r="J2" s="74" t="s">
        <v>389</v>
      </c>
      <c r="K2" s="75" t="s">
        <v>390</v>
      </c>
      <c r="L2" s="76" t="s">
        <v>391</v>
      </c>
      <c r="M2" s="77" t="s">
        <v>392</v>
      </c>
      <c r="N2" s="78" t="s">
        <v>393</v>
      </c>
      <c r="O2" s="79" t="s">
        <v>394</v>
      </c>
      <c r="P2" s="80" t="s">
        <v>395</v>
      </c>
      <c r="Q2" s="81" t="s">
        <v>396</v>
      </c>
      <c r="R2" s="82" t="s">
        <v>397</v>
      </c>
      <c r="S2" s="83" t="s">
        <v>398</v>
      </c>
      <c r="T2" s="84" t="s">
        <v>399</v>
      </c>
      <c r="U2" s="85" t="s">
        <v>400</v>
      </c>
      <c r="V2" s="86" t="s">
        <v>401</v>
      </c>
      <c r="W2" s="87" t="s">
        <v>402</v>
      </c>
      <c r="X2" s="88" t="s">
        <v>403</v>
      </c>
      <c r="Y2" s="77" t="s">
        <v>404</v>
      </c>
      <c r="Z2" s="72" t="s">
        <v>405</v>
      </c>
      <c r="AA2" s="89" t="s">
        <v>406</v>
      </c>
      <c r="AB2" s="79" t="s">
        <v>407</v>
      </c>
      <c r="AC2" s="84" t="s">
        <v>408</v>
      </c>
      <c r="AD2" s="163" t="s">
        <v>580</v>
      </c>
      <c r="AE2" s="91" t="s">
        <v>410</v>
      </c>
      <c r="AF2" s="92" t="s">
        <v>411</v>
      </c>
      <c r="AG2" s="93" t="s">
        <v>412</v>
      </c>
      <c r="AH2" s="94" t="s">
        <v>413</v>
      </c>
      <c r="AI2" s="95" t="s">
        <v>581</v>
      </c>
      <c r="AJ2" s="96" t="s">
        <v>415</v>
      </c>
      <c r="AK2" s="97"/>
      <c r="AL2" s="98" t="s">
        <v>416</v>
      </c>
      <c r="AM2" s="99"/>
      <c r="AN2" s="100" t="s">
        <v>417</v>
      </c>
      <c r="AO2" s="101" t="s">
        <v>418</v>
      </c>
      <c r="AP2" s="174" t="s">
        <v>420</v>
      </c>
    </row>
    <row r="3" spans="1:42" ht="24" customHeight="1">
      <c r="A3" s="104">
        <v>1</v>
      </c>
      <c r="B3" s="104" t="s">
        <v>445</v>
      </c>
      <c r="C3" s="104">
        <f>E3+F3+G3+H3+I3+J3+K3+L3+M3+N3+O3+P3+Q3+R3+S3+T3+U3+V3+W3+X3+Y3+Z3+AA3+AB3+AC3+AD3+AE3+AF3+AG3+AH3+AI3+AJ3+AK3+AL3+AM3</f>
        <v>100</v>
      </c>
      <c r="D3" s="105" t="s">
        <v>738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9"/>
      <c r="R3" s="109"/>
      <c r="S3" s="111"/>
      <c r="T3" s="107"/>
      <c r="U3" s="107"/>
      <c r="V3" s="107"/>
      <c r="W3" s="107"/>
      <c r="X3" s="113"/>
      <c r="Y3" s="113"/>
      <c r="Z3" s="107"/>
      <c r="AA3" s="107"/>
      <c r="AB3" s="113"/>
      <c r="AC3" s="107"/>
      <c r="AD3" s="107"/>
      <c r="AE3" s="113"/>
      <c r="AF3" s="107"/>
      <c r="AG3" s="107"/>
      <c r="AH3" s="114"/>
      <c r="AI3" s="107">
        <v>100</v>
      </c>
      <c r="AJ3" s="119"/>
      <c r="AK3" s="114"/>
      <c r="AL3" s="107"/>
      <c r="AM3" s="116"/>
      <c r="AN3" s="117"/>
      <c r="AO3" s="117"/>
      <c r="AP3" s="117"/>
    </row>
    <row r="4" spans="1:42" ht="24" customHeight="1">
      <c r="A4" s="104">
        <v>2</v>
      </c>
      <c r="B4" s="104" t="s">
        <v>445</v>
      </c>
      <c r="C4" s="104">
        <f t="shared" ref="C4:C25" si="0">+I4+K4+L4+M4+N4+O4+P4+Q4+R4+S4+T4+U4+V4+W4+X4+Y4+Z4+AA4+AB4+AC4+AD4+AE4+AF4+AG4+AH4+AI4+AJ4+AK4+AL4+E4+F4+G4+H4</f>
        <v>1</v>
      </c>
      <c r="D4" s="105" t="s">
        <v>739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9"/>
      <c r="R4" s="109"/>
      <c r="S4" s="107"/>
      <c r="T4" s="107"/>
      <c r="U4" s="107"/>
      <c r="V4" s="107"/>
      <c r="W4" s="107"/>
      <c r="X4" s="113"/>
      <c r="Y4" s="113">
        <v>1</v>
      </c>
      <c r="Z4" s="114"/>
      <c r="AA4" s="107"/>
      <c r="AB4" s="113"/>
      <c r="AC4" s="114"/>
      <c r="AD4" s="114"/>
      <c r="AE4" s="119"/>
      <c r="AF4" s="107"/>
      <c r="AG4" s="114"/>
      <c r="AH4" s="114"/>
      <c r="AI4" s="107"/>
      <c r="AJ4" s="119"/>
      <c r="AK4" s="114"/>
      <c r="AL4" s="107"/>
      <c r="AM4" s="120"/>
      <c r="AN4" s="117"/>
      <c r="AO4" s="117"/>
      <c r="AP4" s="117"/>
    </row>
    <row r="5" spans="1:42" ht="24" customHeight="1">
      <c r="A5" s="104">
        <v>3</v>
      </c>
      <c r="B5" s="104" t="s">
        <v>445</v>
      </c>
      <c r="C5" s="104">
        <f t="shared" si="0"/>
        <v>1</v>
      </c>
      <c r="D5" s="105" t="s">
        <v>740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9"/>
      <c r="R5" s="109"/>
      <c r="S5" s="107"/>
      <c r="T5" s="107"/>
      <c r="U5" s="109"/>
      <c r="V5" s="107"/>
      <c r="W5" s="107"/>
      <c r="X5" s="113"/>
      <c r="Y5" s="113">
        <v>1</v>
      </c>
      <c r="Z5" s="114"/>
      <c r="AA5" s="107"/>
      <c r="AB5" s="113"/>
      <c r="AC5" s="114"/>
      <c r="AD5" s="114"/>
      <c r="AE5" s="119"/>
      <c r="AF5" s="114"/>
      <c r="AG5" s="114"/>
      <c r="AH5" s="114"/>
      <c r="AI5" s="114"/>
      <c r="AJ5" s="119"/>
      <c r="AK5" s="114"/>
      <c r="AL5" s="107"/>
      <c r="AM5" s="120"/>
      <c r="AN5" s="117"/>
      <c r="AO5" s="117"/>
      <c r="AP5" s="117"/>
    </row>
    <row r="6" spans="1:42" ht="24" customHeight="1">
      <c r="A6" s="104">
        <v>4</v>
      </c>
      <c r="B6" s="104" t="s">
        <v>445</v>
      </c>
      <c r="C6" s="104">
        <f t="shared" si="0"/>
        <v>1</v>
      </c>
      <c r="D6" s="105" t="s">
        <v>741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9"/>
      <c r="R6" s="109"/>
      <c r="S6" s="107"/>
      <c r="T6" s="107"/>
      <c r="U6" s="109"/>
      <c r="V6" s="107"/>
      <c r="W6" s="107"/>
      <c r="X6" s="113"/>
      <c r="Y6" s="113">
        <v>1</v>
      </c>
      <c r="Z6" s="114"/>
      <c r="AA6" s="107"/>
      <c r="AB6" s="113"/>
      <c r="AC6" s="114"/>
      <c r="AD6" s="114"/>
      <c r="AE6" s="119"/>
      <c r="AF6" s="114"/>
      <c r="AG6" s="114"/>
      <c r="AH6" s="114"/>
      <c r="AI6" s="107"/>
      <c r="AJ6" s="119"/>
      <c r="AK6" s="114"/>
      <c r="AL6" s="107"/>
      <c r="AM6" s="120"/>
      <c r="AN6" s="117"/>
      <c r="AO6" s="117"/>
      <c r="AP6" s="117"/>
    </row>
    <row r="7" spans="1:42" ht="24" customHeight="1">
      <c r="A7" s="104">
        <v>5</v>
      </c>
      <c r="B7" s="104" t="s">
        <v>445</v>
      </c>
      <c r="C7" s="104">
        <f t="shared" si="0"/>
        <v>1</v>
      </c>
      <c r="D7" s="105" t="s">
        <v>742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9"/>
      <c r="R7" s="109"/>
      <c r="S7" s="107"/>
      <c r="T7" s="107"/>
      <c r="U7" s="109"/>
      <c r="V7" s="107"/>
      <c r="W7" s="107"/>
      <c r="X7" s="113"/>
      <c r="Y7" s="113">
        <v>1</v>
      </c>
      <c r="Z7" s="114"/>
      <c r="AA7" s="107"/>
      <c r="AB7" s="113"/>
      <c r="AC7" s="114"/>
      <c r="AD7" s="114"/>
      <c r="AE7" s="119"/>
      <c r="AF7" s="114"/>
      <c r="AG7" s="114"/>
      <c r="AH7" s="114"/>
      <c r="AI7" s="114"/>
      <c r="AJ7" s="119"/>
      <c r="AK7" s="114"/>
      <c r="AL7" s="107"/>
      <c r="AM7" s="120"/>
      <c r="AN7" s="117"/>
      <c r="AO7" s="117"/>
      <c r="AP7" s="117"/>
    </row>
    <row r="8" spans="1:42" ht="24" customHeight="1">
      <c r="A8" s="104">
        <v>6</v>
      </c>
      <c r="B8" s="104" t="s">
        <v>445</v>
      </c>
      <c r="C8" s="104">
        <f t="shared" si="0"/>
        <v>1</v>
      </c>
      <c r="D8" s="105" t="s">
        <v>743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9"/>
      <c r="R8" s="109"/>
      <c r="S8" s="107"/>
      <c r="T8" s="107"/>
      <c r="U8" s="109"/>
      <c r="V8" s="107"/>
      <c r="W8" s="107"/>
      <c r="X8" s="113"/>
      <c r="Y8" s="113">
        <v>1</v>
      </c>
      <c r="Z8" s="114"/>
      <c r="AA8" s="107"/>
      <c r="AB8" s="113"/>
      <c r="AC8" s="114"/>
      <c r="AD8" s="114"/>
      <c r="AE8" s="119"/>
      <c r="AF8" s="114"/>
      <c r="AG8" s="114"/>
      <c r="AH8" s="114"/>
      <c r="AI8" s="114"/>
      <c r="AJ8" s="119"/>
      <c r="AK8" s="114"/>
      <c r="AL8" s="107"/>
      <c r="AM8" s="120"/>
      <c r="AN8" s="117"/>
      <c r="AO8" s="117"/>
      <c r="AP8" s="117"/>
    </row>
    <row r="9" spans="1:42" ht="24" customHeight="1">
      <c r="A9" s="104">
        <v>7</v>
      </c>
      <c r="B9" s="104" t="s">
        <v>445</v>
      </c>
      <c r="C9" s="104">
        <f t="shared" si="0"/>
        <v>9</v>
      </c>
      <c r="D9" s="125" t="s">
        <v>744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9"/>
      <c r="R9" s="109"/>
      <c r="S9" s="107"/>
      <c r="T9" s="107"/>
      <c r="U9" s="109"/>
      <c r="V9" s="107"/>
      <c r="W9" s="107"/>
      <c r="X9" s="113"/>
      <c r="Y9" s="113"/>
      <c r="Z9" s="107"/>
      <c r="AA9" s="114"/>
      <c r="AB9" s="113"/>
      <c r="AC9" s="114"/>
      <c r="AD9" s="114"/>
      <c r="AE9" s="119"/>
      <c r="AF9" s="121">
        <v>9</v>
      </c>
      <c r="AG9" s="114"/>
      <c r="AH9" s="114"/>
      <c r="AI9" s="114"/>
      <c r="AJ9" s="119"/>
      <c r="AK9" s="114"/>
      <c r="AL9" s="107"/>
      <c r="AM9" s="120"/>
      <c r="AN9" s="117"/>
      <c r="AO9" s="117"/>
      <c r="AP9" s="117"/>
    </row>
    <row r="10" spans="1:42" ht="24" customHeight="1">
      <c r="A10" s="104">
        <v>8</v>
      </c>
      <c r="B10" s="104" t="s">
        <v>445</v>
      </c>
      <c r="C10" s="104">
        <f t="shared" si="0"/>
        <v>34</v>
      </c>
      <c r="D10" s="125" t="s">
        <v>745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9"/>
      <c r="R10" s="109"/>
      <c r="S10" s="107"/>
      <c r="T10" s="107"/>
      <c r="U10" s="109"/>
      <c r="V10" s="107"/>
      <c r="W10" s="107"/>
      <c r="X10" s="113"/>
      <c r="Y10" s="113"/>
      <c r="Z10" s="114"/>
      <c r="AA10" s="114"/>
      <c r="AB10" s="113"/>
      <c r="AC10" s="114"/>
      <c r="AD10" s="114"/>
      <c r="AE10" s="119"/>
      <c r="AF10" s="121">
        <v>34</v>
      </c>
      <c r="AG10" s="114"/>
      <c r="AH10" s="114"/>
      <c r="AI10" s="114"/>
      <c r="AJ10" s="119"/>
      <c r="AK10" s="114"/>
      <c r="AL10" s="107"/>
      <c r="AM10" s="120"/>
      <c r="AN10" s="117"/>
      <c r="AO10" s="117"/>
      <c r="AP10" s="117"/>
    </row>
    <row r="11" spans="1:42" ht="24" customHeight="1">
      <c r="A11" s="104">
        <v>9</v>
      </c>
      <c r="B11" s="104" t="s">
        <v>445</v>
      </c>
      <c r="C11" s="104">
        <f t="shared" si="0"/>
        <v>4</v>
      </c>
      <c r="D11" s="125" t="s">
        <v>746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9"/>
      <c r="R11" s="109"/>
      <c r="S11" s="107"/>
      <c r="T11" s="107"/>
      <c r="U11" s="109"/>
      <c r="V11" s="107"/>
      <c r="W11" s="107"/>
      <c r="X11" s="113"/>
      <c r="Y11" s="113"/>
      <c r="Z11" s="114"/>
      <c r="AA11" s="114"/>
      <c r="AB11" s="113"/>
      <c r="AC11" s="114"/>
      <c r="AD11" s="114"/>
      <c r="AE11" s="119"/>
      <c r="AF11" s="121">
        <v>4</v>
      </c>
      <c r="AG11" s="114"/>
      <c r="AH11" s="114"/>
      <c r="AI11" s="114"/>
      <c r="AJ11" s="119"/>
      <c r="AK11" s="114"/>
      <c r="AL11" s="107"/>
      <c r="AM11" s="120"/>
      <c r="AN11" s="117"/>
      <c r="AO11" s="117"/>
      <c r="AP11" s="117"/>
    </row>
    <row r="12" spans="1:42" ht="24" customHeight="1">
      <c r="A12" s="104">
        <v>10</v>
      </c>
      <c r="B12" s="104" t="s">
        <v>445</v>
      </c>
      <c r="C12" s="104">
        <f t="shared" si="0"/>
        <v>0</v>
      </c>
      <c r="D12" s="105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9"/>
      <c r="R12" s="109"/>
      <c r="S12" s="107"/>
      <c r="T12" s="107"/>
      <c r="U12" s="109"/>
      <c r="V12" s="107"/>
      <c r="W12" s="107"/>
      <c r="X12" s="113"/>
      <c r="Y12" s="113"/>
      <c r="Z12" s="114"/>
      <c r="AA12" s="114"/>
      <c r="AB12" s="113"/>
      <c r="AC12" s="114"/>
      <c r="AD12" s="114"/>
      <c r="AE12" s="119"/>
      <c r="AF12" s="114"/>
      <c r="AG12" s="114"/>
      <c r="AH12" s="114"/>
      <c r="AI12" s="114"/>
      <c r="AJ12" s="119"/>
      <c r="AK12" s="114"/>
      <c r="AL12" s="107"/>
      <c r="AM12" s="120"/>
      <c r="AN12" s="117"/>
      <c r="AO12" s="117"/>
      <c r="AP12" s="117"/>
    </row>
    <row r="13" spans="1:42" ht="24" customHeight="1">
      <c r="A13" s="104">
        <v>11</v>
      </c>
      <c r="B13" s="124" t="s">
        <v>567</v>
      </c>
      <c r="C13" s="104">
        <f t="shared" si="0"/>
        <v>0</v>
      </c>
      <c r="D13" s="105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9"/>
      <c r="R13" s="109"/>
      <c r="S13" s="107"/>
      <c r="T13" s="107"/>
      <c r="U13" s="123"/>
      <c r="V13" s="107"/>
      <c r="W13" s="107"/>
      <c r="X13" s="113"/>
      <c r="Y13" s="113"/>
      <c r="Z13" s="114"/>
      <c r="AA13" s="114"/>
      <c r="AB13" s="113"/>
      <c r="AC13" s="114"/>
      <c r="AD13" s="114"/>
      <c r="AE13" s="119"/>
      <c r="AF13" s="114"/>
      <c r="AG13" s="114"/>
      <c r="AH13" s="114"/>
      <c r="AI13" s="114"/>
      <c r="AJ13" s="119"/>
      <c r="AK13" s="114"/>
      <c r="AL13" s="107"/>
      <c r="AM13" s="120"/>
      <c r="AN13" s="117"/>
      <c r="AO13" s="117"/>
      <c r="AP13" s="117"/>
    </row>
    <row r="14" spans="1:42" ht="24" customHeight="1">
      <c r="A14" s="104">
        <v>12</v>
      </c>
      <c r="B14" s="104" t="s">
        <v>424</v>
      </c>
      <c r="C14" s="104">
        <f t="shared" si="0"/>
        <v>0</v>
      </c>
      <c r="D14" s="105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9"/>
      <c r="R14" s="109"/>
      <c r="S14" s="107"/>
      <c r="T14" s="107"/>
      <c r="U14" s="123"/>
      <c r="V14" s="107"/>
      <c r="W14" s="107"/>
      <c r="X14" s="113"/>
      <c r="Y14" s="113"/>
      <c r="Z14" s="114"/>
      <c r="AA14" s="114"/>
      <c r="AB14" s="113"/>
      <c r="AC14" s="114"/>
      <c r="AD14" s="114"/>
      <c r="AE14" s="119"/>
      <c r="AF14" s="114"/>
      <c r="AG14" s="114"/>
      <c r="AH14" s="114"/>
      <c r="AI14" s="107"/>
      <c r="AJ14" s="119"/>
      <c r="AK14" s="114"/>
      <c r="AL14" s="107"/>
      <c r="AM14" s="120"/>
      <c r="AN14" s="117"/>
      <c r="AO14" s="117"/>
      <c r="AP14" s="117"/>
    </row>
    <row r="15" spans="1:42" ht="40.5" customHeight="1">
      <c r="A15" s="104">
        <v>13</v>
      </c>
      <c r="B15" s="104" t="s">
        <v>424</v>
      </c>
      <c r="C15" s="104">
        <f t="shared" si="0"/>
        <v>0</v>
      </c>
      <c r="D15" s="105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9"/>
      <c r="R15" s="109"/>
      <c r="S15" s="107"/>
      <c r="T15" s="107"/>
      <c r="U15" s="123"/>
      <c r="V15" s="107"/>
      <c r="W15" s="107"/>
      <c r="X15" s="113"/>
      <c r="Y15" s="113"/>
      <c r="Z15" s="114"/>
      <c r="AA15" s="114"/>
      <c r="AB15" s="113"/>
      <c r="AC15" s="114"/>
      <c r="AD15" s="114"/>
      <c r="AE15" s="119"/>
      <c r="AF15" s="114"/>
      <c r="AG15" s="114"/>
      <c r="AH15" s="114"/>
      <c r="AI15" s="114"/>
      <c r="AJ15" s="119"/>
      <c r="AK15" s="114"/>
      <c r="AL15" s="107"/>
      <c r="AM15" s="120"/>
      <c r="AN15" s="117"/>
      <c r="AO15" s="117"/>
      <c r="AP15" s="117"/>
    </row>
    <row r="16" spans="1:42" ht="40.5" customHeight="1">
      <c r="A16" s="104">
        <v>14</v>
      </c>
      <c r="B16" s="104" t="s">
        <v>437</v>
      </c>
      <c r="C16" s="104">
        <f t="shared" si="0"/>
        <v>0</v>
      </c>
      <c r="D16" s="105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9"/>
      <c r="R16" s="109"/>
      <c r="S16" s="107"/>
      <c r="T16" s="107"/>
      <c r="U16" s="123"/>
      <c r="V16" s="107"/>
      <c r="W16" s="107"/>
      <c r="X16" s="113"/>
      <c r="Y16" s="113"/>
      <c r="Z16" s="114"/>
      <c r="AA16" s="114"/>
      <c r="AB16" s="113"/>
      <c r="AC16" s="114"/>
      <c r="AD16" s="114"/>
      <c r="AE16" s="119"/>
      <c r="AF16" s="114"/>
      <c r="AG16" s="114"/>
      <c r="AH16" s="114"/>
      <c r="AI16" s="114"/>
      <c r="AJ16" s="119"/>
      <c r="AK16" s="114"/>
      <c r="AL16" s="107"/>
      <c r="AM16" s="120"/>
      <c r="AN16" s="117"/>
      <c r="AO16" s="117"/>
      <c r="AP16" s="117"/>
    </row>
    <row r="17" spans="1:42" ht="33" customHeight="1">
      <c r="A17" s="104">
        <v>15</v>
      </c>
      <c r="B17" s="104" t="s">
        <v>445</v>
      </c>
      <c r="C17" s="104">
        <f t="shared" si="0"/>
        <v>0</v>
      </c>
      <c r="D17" s="105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9"/>
      <c r="R17" s="109"/>
      <c r="S17" s="107"/>
      <c r="T17" s="107"/>
      <c r="U17" s="123"/>
      <c r="V17" s="107"/>
      <c r="W17" s="107"/>
      <c r="X17" s="113"/>
      <c r="Y17" s="113"/>
      <c r="Z17" s="114"/>
      <c r="AA17" s="114"/>
      <c r="AB17" s="113"/>
      <c r="AC17" s="114"/>
      <c r="AD17" s="114"/>
      <c r="AE17" s="119"/>
      <c r="AF17" s="114"/>
      <c r="AG17" s="114"/>
      <c r="AH17" s="114"/>
      <c r="AI17" s="114"/>
      <c r="AJ17" s="119"/>
      <c r="AK17" s="114"/>
      <c r="AL17" s="107"/>
      <c r="AM17" s="120"/>
      <c r="AN17" s="117"/>
      <c r="AO17" s="117"/>
      <c r="AP17" s="117"/>
    </row>
    <row r="18" spans="1:42" ht="20.25" customHeight="1">
      <c r="A18" s="104">
        <v>16</v>
      </c>
      <c r="B18" s="104" t="s">
        <v>424</v>
      </c>
      <c r="C18" s="104">
        <f t="shared" si="0"/>
        <v>0</v>
      </c>
      <c r="D18" s="105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9"/>
      <c r="R18" s="109"/>
      <c r="S18" s="107"/>
      <c r="T18" s="107"/>
      <c r="U18" s="111"/>
      <c r="V18" s="107"/>
      <c r="W18" s="107"/>
      <c r="X18" s="113"/>
      <c r="Y18" s="113"/>
      <c r="Z18" s="114"/>
      <c r="AA18" s="114"/>
      <c r="AB18" s="113"/>
      <c r="AC18" s="114"/>
      <c r="AD18" s="114"/>
      <c r="AE18" s="119"/>
      <c r="AF18" s="114"/>
      <c r="AG18" s="114"/>
      <c r="AH18" s="114"/>
      <c r="AI18" s="114"/>
      <c r="AJ18" s="119"/>
      <c r="AK18" s="114"/>
      <c r="AL18" s="107"/>
      <c r="AM18" s="120"/>
      <c r="AN18" s="117"/>
      <c r="AO18" s="117"/>
      <c r="AP18" s="117"/>
    </row>
    <row r="19" spans="1:42" ht="29.25" customHeight="1">
      <c r="A19" s="104">
        <v>17</v>
      </c>
      <c r="B19" s="104" t="s">
        <v>424</v>
      </c>
      <c r="C19" s="104">
        <f t="shared" si="0"/>
        <v>0</v>
      </c>
      <c r="D19" s="105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9"/>
      <c r="R19" s="109"/>
      <c r="S19" s="107"/>
      <c r="T19" s="107"/>
      <c r="U19" s="126"/>
      <c r="V19" s="107"/>
      <c r="W19" s="107"/>
      <c r="X19" s="113"/>
      <c r="Y19" s="113"/>
      <c r="Z19" s="114"/>
      <c r="AA19" s="114"/>
      <c r="AB19" s="113"/>
      <c r="AC19" s="114"/>
      <c r="AD19" s="114"/>
      <c r="AE19" s="119"/>
      <c r="AF19" s="114"/>
      <c r="AG19" s="114"/>
      <c r="AH19" s="114"/>
      <c r="AI19" s="114"/>
      <c r="AJ19" s="119"/>
      <c r="AK19" s="114"/>
      <c r="AL19" s="107"/>
      <c r="AM19" s="120"/>
      <c r="AN19" s="117"/>
      <c r="AO19" s="117"/>
      <c r="AP19" s="117"/>
    </row>
    <row r="20" spans="1:42" ht="23.25" customHeight="1">
      <c r="A20" s="104">
        <v>18</v>
      </c>
      <c r="B20" s="104" t="s">
        <v>424</v>
      </c>
      <c r="C20" s="104">
        <f t="shared" si="0"/>
        <v>0</v>
      </c>
      <c r="D20" s="105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9"/>
      <c r="R20" s="109"/>
      <c r="S20" s="107"/>
      <c r="T20" s="107"/>
      <c r="U20" s="123"/>
      <c r="V20" s="107"/>
      <c r="W20" s="107"/>
      <c r="X20" s="113"/>
      <c r="Y20" s="113"/>
      <c r="Z20" s="114"/>
      <c r="AA20" s="114"/>
      <c r="AB20" s="113"/>
      <c r="AC20" s="114"/>
      <c r="AD20" s="114"/>
      <c r="AE20" s="119"/>
      <c r="AF20" s="114"/>
      <c r="AG20" s="114"/>
      <c r="AH20" s="114"/>
      <c r="AI20" s="114"/>
      <c r="AJ20" s="119"/>
      <c r="AK20" s="114"/>
      <c r="AL20" s="107"/>
      <c r="AM20" s="120"/>
      <c r="AN20" s="117"/>
      <c r="AO20" s="117"/>
      <c r="AP20" s="117"/>
    </row>
    <row r="21" spans="1:42" ht="15.75" customHeight="1">
      <c r="A21" s="104">
        <v>19</v>
      </c>
      <c r="B21" s="104" t="s">
        <v>424</v>
      </c>
      <c r="C21" s="104">
        <f t="shared" si="0"/>
        <v>0</v>
      </c>
      <c r="D21" s="105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9"/>
      <c r="R21" s="109"/>
      <c r="S21" s="107"/>
      <c r="T21" s="107"/>
      <c r="U21" s="123"/>
      <c r="V21" s="107"/>
      <c r="W21" s="107"/>
      <c r="X21" s="113"/>
      <c r="Y21" s="113"/>
      <c r="Z21" s="114"/>
      <c r="AA21" s="114"/>
      <c r="AB21" s="119"/>
      <c r="AC21" s="114"/>
      <c r="AD21" s="114"/>
      <c r="AE21" s="119"/>
      <c r="AF21" s="114"/>
      <c r="AG21" s="114"/>
      <c r="AH21" s="114"/>
      <c r="AI21" s="114"/>
      <c r="AJ21" s="119"/>
      <c r="AK21" s="114"/>
      <c r="AL21" s="107"/>
      <c r="AM21" s="120"/>
      <c r="AN21" s="117"/>
      <c r="AO21" s="117"/>
      <c r="AP21" s="117"/>
    </row>
    <row r="22" spans="1:42" ht="15.75" customHeight="1">
      <c r="A22" s="104">
        <v>20</v>
      </c>
      <c r="B22" s="104" t="s">
        <v>424</v>
      </c>
      <c r="C22" s="104">
        <f t="shared" si="0"/>
        <v>0</v>
      </c>
      <c r="D22" s="105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9"/>
      <c r="R22" s="109"/>
      <c r="S22" s="107"/>
      <c r="T22" s="107"/>
      <c r="U22" s="123"/>
      <c r="V22" s="107"/>
      <c r="W22" s="107"/>
      <c r="X22" s="113"/>
      <c r="Y22" s="113"/>
      <c r="Z22" s="114"/>
      <c r="AA22" s="114"/>
      <c r="AB22" s="119"/>
      <c r="AC22" s="114"/>
      <c r="AD22" s="114"/>
      <c r="AE22" s="119"/>
      <c r="AF22" s="114"/>
      <c r="AG22" s="114"/>
      <c r="AH22" s="114"/>
      <c r="AI22" s="114"/>
      <c r="AJ22" s="119"/>
      <c r="AK22" s="114"/>
      <c r="AL22" s="107"/>
      <c r="AM22" s="120"/>
      <c r="AN22" s="117"/>
      <c r="AO22" s="117"/>
      <c r="AP22" s="117"/>
    </row>
    <row r="23" spans="1:42" ht="15.75" customHeight="1">
      <c r="A23" s="104">
        <v>21</v>
      </c>
      <c r="B23" s="104" t="s">
        <v>445</v>
      </c>
      <c r="C23" s="104">
        <f t="shared" si="0"/>
        <v>0</v>
      </c>
      <c r="D23" s="105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9"/>
      <c r="R23" s="109"/>
      <c r="S23" s="107"/>
      <c r="T23" s="107"/>
      <c r="U23" s="123"/>
      <c r="V23" s="107"/>
      <c r="W23" s="107"/>
      <c r="X23" s="113"/>
      <c r="Y23" s="113"/>
      <c r="Z23" s="114"/>
      <c r="AA23" s="114"/>
      <c r="AB23" s="119"/>
      <c r="AC23" s="114"/>
      <c r="AD23" s="114"/>
      <c r="AE23" s="119"/>
      <c r="AF23" s="114"/>
      <c r="AG23" s="114"/>
      <c r="AH23" s="114"/>
      <c r="AI23" s="114"/>
      <c r="AJ23" s="119"/>
      <c r="AK23" s="114"/>
      <c r="AL23" s="107"/>
      <c r="AM23" s="120"/>
      <c r="AN23" s="117"/>
      <c r="AO23" s="117"/>
      <c r="AP23" s="117"/>
    </row>
    <row r="24" spans="1:42" ht="24" customHeight="1">
      <c r="A24" s="104">
        <v>22</v>
      </c>
      <c r="B24" s="104" t="s">
        <v>445</v>
      </c>
      <c r="C24" s="104">
        <f t="shared" si="0"/>
        <v>0</v>
      </c>
      <c r="D24" s="105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9"/>
      <c r="R24" s="109"/>
      <c r="S24" s="107"/>
      <c r="T24" s="107"/>
      <c r="U24" s="123"/>
      <c r="V24" s="107"/>
      <c r="W24" s="107"/>
      <c r="X24" s="113"/>
      <c r="Y24" s="113"/>
      <c r="Z24" s="114"/>
      <c r="AA24" s="114"/>
      <c r="AB24" s="119"/>
      <c r="AC24" s="114"/>
      <c r="AD24" s="114"/>
      <c r="AE24" s="119"/>
      <c r="AF24" s="114"/>
      <c r="AG24" s="114"/>
      <c r="AH24" s="114"/>
      <c r="AI24" s="114"/>
      <c r="AJ24" s="119"/>
      <c r="AK24" s="114"/>
      <c r="AL24" s="107"/>
      <c r="AM24" s="120"/>
      <c r="AN24" s="117"/>
      <c r="AO24" s="117"/>
      <c r="AP24" s="117"/>
    </row>
    <row r="25" spans="1:42" ht="15.75" customHeight="1">
      <c r="A25" s="104">
        <v>23</v>
      </c>
      <c r="B25" s="104" t="s">
        <v>445</v>
      </c>
      <c r="C25" s="104">
        <f t="shared" si="0"/>
        <v>0</v>
      </c>
      <c r="D25" s="105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9"/>
      <c r="R25" s="109"/>
      <c r="S25" s="107"/>
      <c r="T25" s="107"/>
      <c r="U25" s="123"/>
      <c r="V25" s="107"/>
      <c r="W25" s="107"/>
      <c r="X25" s="113"/>
      <c r="Y25" s="113"/>
      <c r="Z25" s="114"/>
      <c r="AA25" s="114"/>
      <c r="AB25" s="119"/>
      <c r="AC25" s="114"/>
      <c r="AD25" s="114"/>
      <c r="AE25" s="119"/>
      <c r="AF25" s="114"/>
      <c r="AG25" s="114"/>
      <c r="AH25" s="114"/>
      <c r="AI25" s="114"/>
      <c r="AJ25" s="119"/>
      <c r="AK25" s="114"/>
      <c r="AL25" s="107"/>
      <c r="AM25" s="120"/>
      <c r="AN25" s="117"/>
      <c r="AO25" s="117"/>
      <c r="AP25" s="117"/>
    </row>
    <row r="26" spans="1:42" ht="15.75" customHeight="1"/>
    <row r="27" spans="1:42" ht="15.75" customHeight="1"/>
    <row r="28" spans="1:42" ht="15.75" customHeight="1"/>
    <row r="29" spans="1:42" ht="15.75" customHeight="1"/>
    <row r="30" spans="1:42" ht="15.75" customHeight="1"/>
    <row r="31" spans="1:42" ht="15.75" customHeight="1"/>
    <row r="32" spans="1:4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</sheetData>
  <autoFilter ref="A2:D25" xr:uid="{00000000-0009-0000-0000-00000C000000}"/>
  <mergeCells count="2">
    <mergeCell ref="A1:D1"/>
    <mergeCell ref="E1:W1"/>
  </mergeCells>
  <pageMargins left="0.7" right="0.7" top="0.75" bottom="0.75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S78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6" width="31" customWidth="1"/>
    <col min="7" max="7" width="6.7109375" customWidth="1"/>
    <col min="8" max="8" width="7.5703125" customWidth="1"/>
    <col min="9" max="9" width="6.5703125" customWidth="1"/>
    <col min="10" max="11" width="6.7109375" customWidth="1"/>
    <col min="12" max="12" width="7.42578125" customWidth="1"/>
    <col min="13" max="14" width="7" customWidth="1"/>
    <col min="15" max="15" width="7.140625" customWidth="1"/>
    <col min="16" max="16" width="6.85546875" customWidth="1"/>
    <col min="17" max="18" width="7" customWidth="1"/>
    <col min="19" max="19" width="7.140625" customWidth="1"/>
    <col min="20" max="20" width="5.42578125" customWidth="1"/>
    <col min="21" max="22" width="6.42578125" customWidth="1"/>
    <col min="23" max="23" width="6.5703125" customWidth="1"/>
    <col min="24" max="24" width="5.28515625" customWidth="1"/>
    <col min="25" max="25" width="5.42578125" customWidth="1"/>
    <col min="26" max="26" width="4.85546875" customWidth="1"/>
    <col min="27" max="27" width="8.5703125" customWidth="1"/>
    <col min="28" max="28" width="5.42578125" customWidth="1"/>
    <col min="29" max="29" width="6" customWidth="1"/>
    <col min="30" max="30" width="6.7109375" customWidth="1"/>
    <col min="31" max="31" width="5.140625" customWidth="1"/>
    <col min="32" max="32" width="6" customWidth="1"/>
    <col min="33" max="33" width="6.28515625" customWidth="1"/>
    <col min="34" max="34" width="5.28515625" customWidth="1"/>
    <col min="35" max="35" width="6.140625" customWidth="1"/>
    <col min="36" max="36" width="6.5703125" customWidth="1"/>
    <col min="37" max="37" width="7.140625" customWidth="1"/>
    <col min="38" max="38" width="6" customWidth="1"/>
    <col min="39" max="39" width="7.28515625" hidden="1" customWidth="1"/>
    <col min="40" max="40" width="6.7109375" customWidth="1"/>
    <col min="41" max="41" width="9.85546875" hidden="1" customWidth="1"/>
    <col min="42" max="42" width="9" customWidth="1"/>
    <col min="43" max="45" width="10.7109375" customWidth="1"/>
  </cols>
  <sheetData>
    <row r="1" spans="1:45" hidden="1">
      <c r="A1" s="234" t="s">
        <v>377</v>
      </c>
      <c r="B1" s="235"/>
      <c r="C1" s="235"/>
      <c r="D1" s="236"/>
      <c r="E1" s="160"/>
      <c r="F1" s="160"/>
      <c r="G1" s="237" t="s">
        <v>378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8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5" ht="36" customHeight="1">
      <c r="A2" s="67" t="s">
        <v>379</v>
      </c>
      <c r="B2" s="67" t="s">
        <v>34</v>
      </c>
      <c r="C2" s="67" t="s">
        <v>380</v>
      </c>
      <c r="D2" s="67" t="s">
        <v>381</v>
      </c>
      <c r="E2" s="161" t="s">
        <v>382</v>
      </c>
      <c r="F2" s="161" t="s">
        <v>578</v>
      </c>
      <c r="G2" s="69" t="s">
        <v>384</v>
      </c>
      <c r="H2" s="70" t="s">
        <v>385</v>
      </c>
      <c r="I2" s="71" t="s">
        <v>386</v>
      </c>
      <c r="J2" s="72" t="s">
        <v>387</v>
      </c>
      <c r="K2" s="73" t="s">
        <v>388</v>
      </c>
      <c r="L2" s="74" t="s">
        <v>389</v>
      </c>
      <c r="M2" s="75" t="s">
        <v>390</v>
      </c>
      <c r="N2" s="76" t="s">
        <v>391</v>
      </c>
      <c r="O2" s="77" t="s">
        <v>392</v>
      </c>
      <c r="P2" s="78" t="s">
        <v>393</v>
      </c>
      <c r="Q2" s="79" t="s">
        <v>394</v>
      </c>
      <c r="R2" s="80" t="s">
        <v>395</v>
      </c>
      <c r="S2" s="81" t="s">
        <v>396</v>
      </c>
      <c r="T2" s="82" t="s">
        <v>397</v>
      </c>
      <c r="U2" s="83" t="s">
        <v>398</v>
      </c>
      <c r="V2" s="84" t="s">
        <v>399</v>
      </c>
      <c r="W2" s="85" t="s">
        <v>400</v>
      </c>
      <c r="X2" s="86" t="s">
        <v>401</v>
      </c>
      <c r="Y2" s="87" t="s">
        <v>402</v>
      </c>
      <c r="Z2" s="88" t="s">
        <v>403</v>
      </c>
      <c r="AA2" s="77" t="s">
        <v>404</v>
      </c>
      <c r="AB2" s="72" t="s">
        <v>405</v>
      </c>
      <c r="AC2" s="89" t="s">
        <v>406</v>
      </c>
      <c r="AD2" s="79" t="s">
        <v>407</v>
      </c>
      <c r="AE2" s="84" t="s">
        <v>408</v>
      </c>
      <c r="AF2" s="163" t="s">
        <v>580</v>
      </c>
      <c r="AG2" s="91" t="s">
        <v>410</v>
      </c>
      <c r="AH2" s="92" t="s">
        <v>411</v>
      </c>
      <c r="AI2" s="93" t="s">
        <v>412</v>
      </c>
      <c r="AJ2" s="94" t="s">
        <v>413</v>
      </c>
      <c r="AK2" s="95" t="s">
        <v>667</v>
      </c>
      <c r="AL2" s="96" t="s">
        <v>415</v>
      </c>
      <c r="AM2" s="97"/>
      <c r="AN2" s="98" t="s">
        <v>416</v>
      </c>
      <c r="AO2" s="99"/>
      <c r="AP2" s="100" t="s">
        <v>417</v>
      </c>
      <c r="AQ2" s="101" t="s">
        <v>418</v>
      </c>
      <c r="AR2" s="174" t="s">
        <v>420</v>
      </c>
      <c r="AS2" s="187" t="s">
        <v>419</v>
      </c>
    </row>
    <row r="3" spans="1:45" ht="24" customHeight="1">
      <c r="A3" s="104">
        <v>1</v>
      </c>
      <c r="B3" s="124" t="s">
        <v>445</v>
      </c>
      <c r="C3" s="104">
        <f t="shared" ref="C3:C26" si="0">G3+H3+I3+J3+K3+L3+M3+N3+O3+P3+Q3+R3+S3+T3+U3+V3+W3+X3+Y3+Z3+AA3+AB3+AC3+AD3+AE3+AF3+AG3+AH3+AI3+AJ3+AK3+AL3+AM3+AN3+AO3+AP3+AQ3+AR3+AS3</f>
        <v>18</v>
      </c>
      <c r="D3" s="125" t="s">
        <v>747</v>
      </c>
      <c r="E3" s="165">
        <v>2500</v>
      </c>
      <c r="F3" s="165">
        <f t="shared" ref="F3:F26" si="1">E3*C3</f>
        <v>45000</v>
      </c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/>
      <c r="T3" s="110">
        <v>1</v>
      </c>
      <c r="U3" s="111"/>
      <c r="V3" s="107"/>
      <c r="W3" s="107"/>
      <c r="X3" s="107"/>
      <c r="Y3" s="107"/>
      <c r="Z3" s="113"/>
      <c r="AA3" s="113"/>
      <c r="AB3" s="107"/>
      <c r="AC3" s="107"/>
      <c r="AD3" s="113"/>
      <c r="AE3" s="107"/>
      <c r="AF3" s="107">
        <v>1</v>
      </c>
      <c r="AG3" s="112">
        <v>6</v>
      </c>
      <c r="AH3" s="108">
        <v>3</v>
      </c>
      <c r="AI3" s="107"/>
      <c r="AJ3" s="114"/>
      <c r="AK3" s="107">
        <v>4</v>
      </c>
      <c r="AL3" s="119"/>
      <c r="AM3" s="114"/>
      <c r="AN3" s="107"/>
      <c r="AO3" s="116"/>
      <c r="AP3" s="118">
        <v>2</v>
      </c>
      <c r="AQ3" s="118">
        <v>1</v>
      </c>
      <c r="AR3" s="117"/>
      <c r="AS3" s="117"/>
    </row>
    <row r="4" spans="1:45" ht="24" customHeight="1">
      <c r="A4" s="104">
        <v>2</v>
      </c>
      <c r="B4" s="124" t="s">
        <v>445</v>
      </c>
      <c r="C4" s="104">
        <f t="shared" si="0"/>
        <v>4</v>
      </c>
      <c r="D4" s="105" t="s">
        <v>748</v>
      </c>
      <c r="E4" s="165">
        <v>1000</v>
      </c>
      <c r="F4" s="165">
        <f t="shared" si="1"/>
        <v>4000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9"/>
      <c r="T4" s="109"/>
      <c r="U4" s="107"/>
      <c r="V4" s="107"/>
      <c r="W4" s="107"/>
      <c r="X4" s="107"/>
      <c r="Y4" s="107"/>
      <c r="Z4" s="113"/>
      <c r="AA4" s="113"/>
      <c r="AB4" s="114"/>
      <c r="AC4" s="107"/>
      <c r="AD4" s="113"/>
      <c r="AE4" s="114"/>
      <c r="AF4" s="114">
        <v>2</v>
      </c>
      <c r="AG4" s="115"/>
      <c r="AH4" s="107"/>
      <c r="AI4" s="114"/>
      <c r="AJ4" s="114"/>
      <c r="AK4" s="107"/>
      <c r="AL4" s="119"/>
      <c r="AM4" s="114"/>
      <c r="AN4" s="107"/>
      <c r="AO4" s="120"/>
      <c r="AP4" s="117"/>
      <c r="AQ4" s="117"/>
      <c r="AR4" s="117"/>
      <c r="AS4" s="118">
        <v>2</v>
      </c>
    </row>
    <row r="5" spans="1:45" ht="24" customHeight="1">
      <c r="A5" s="104">
        <v>3</v>
      </c>
      <c r="B5" s="124" t="s">
        <v>445</v>
      </c>
      <c r="C5" s="104">
        <f t="shared" si="0"/>
        <v>12</v>
      </c>
      <c r="D5" s="105" t="s">
        <v>749</v>
      </c>
      <c r="E5" s="165">
        <v>1700</v>
      </c>
      <c r="F5" s="165">
        <f t="shared" si="1"/>
        <v>20400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9"/>
      <c r="T5" s="109"/>
      <c r="U5" s="107"/>
      <c r="V5" s="107"/>
      <c r="W5" s="109"/>
      <c r="X5" s="107"/>
      <c r="Y5" s="107"/>
      <c r="Z5" s="113"/>
      <c r="AA5" s="113"/>
      <c r="AB5" s="114"/>
      <c r="AC5" s="107"/>
      <c r="AD5" s="113"/>
      <c r="AE5" s="114"/>
      <c r="AF5" s="114"/>
      <c r="AG5" s="119"/>
      <c r="AH5" s="114"/>
      <c r="AI5" s="114"/>
      <c r="AJ5" s="114"/>
      <c r="AK5" s="114">
        <v>1</v>
      </c>
      <c r="AL5" s="119"/>
      <c r="AM5" s="114"/>
      <c r="AN5" s="107"/>
      <c r="AO5" s="120"/>
      <c r="AP5" s="118">
        <v>5</v>
      </c>
      <c r="AQ5" s="117"/>
      <c r="AR5" s="117"/>
      <c r="AS5" s="118">
        <v>6</v>
      </c>
    </row>
    <row r="6" spans="1:45" ht="24" customHeight="1">
      <c r="A6" s="104">
        <v>4</v>
      </c>
      <c r="B6" s="124" t="s">
        <v>445</v>
      </c>
      <c r="C6" s="104">
        <f t="shared" si="0"/>
        <v>13</v>
      </c>
      <c r="D6" s="125" t="s">
        <v>750</v>
      </c>
      <c r="E6" s="165">
        <v>300</v>
      </c>
      <c r="F6" s="165">
        <f t="shared" si="1"/>
        <v>3900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9"/>
      <c r="T6" s="109"/>
      <c r="U6" s="107"/>
      <c r="V6" s="107"/>
      <c r="W6" s="109"/>
      <c r="X6" s="107"/>
      <c r="Y6" s="107"/>
      <c r="Z6" s="113"/>
      <c r="AA6" s="113"/>
      <c r="AB6" s="114"/>
      <c r="AC6" s="107"/>
      <c r="AD6" s="113"/>
      <c r="AE6" s="114"/>
      <c r="AF6" s="114"/>
      <c r="AG6" s="115">
        <v>6</v>
      </c>
      <c r="AH6" s="121">
        <v>7</v>
      </c>
      <c r="AI6" s="114"/>
      <c r="AJ6" s="114"/>
      <c r="AK6" s="107"/>
      <c r="AL6" s="119"/>
      <c r="AM6" s="114"/>
      <c r="AN6" s="107"/>
      <c r="AO6" s="120"/>
      <c r="AP6" s="117"/>
      <c r="AQ6" s="117"/>
      <c r="AR6" s="117"/>
      <c r="AS6" s="117"/>
    </row>
    <row r="7" spans="1:45" ht="24" customHeight="1">
      <c r="A7" s="104">
        <v>5</v>
      </c>
      <c r="B7" s="124" t="s">
        <v>445</v>
      </c>
      <c r="C7" s="104">
        <f t="shared" si="0"/>
        <v>1</v>
      </c>
      <c r="D7" s="125" t="s">
        <v>751</v>
      </c>
      <c r="E7" s="165">
        <v>3300</v>
      </c>
      <c r="F7" s="165">
        <f t="shared" si="1"/>
        <v>3300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9"/>
      <c r="T7" s="109"/>
      <c r="U7" s="107"/>
      <c r="V7" s="107"/>
      <c r="W7" s="109"/>
      <c r="X7" s="107"/>
      <c r="Y7" s="107"/>
      <c r="Z7" s="113"/>
      <c r="AA7" s="113"/>
      <c r="AB7" s="114"/>
      <c r="AC7" s="107"/>
      <c r="AD7" s="113"/>
      <c r="AE7" s="114"/>
      <c r="AF7" s="114"/>
      <c r="AG7" s="119"/>
      <c r="AH7" s="121">
        <v>1</v>
      </c>
      <c r="AI7" s="114"/>
      <c r="AJ7" s="114"/>
      <c r="AK7" s="114"/>
      <c r="AL7" s="119"/>
      <c r="AM7" s="114"/>
      <c r="AN7" s="107"/>
      <c r="AO7" s="120"/>
      <c r="AP7" s="118"/>
      <c r="AQ7" s="117"/>
      <c r="AR7" s="117"/>
      <c r="AS7" s="117"/>
    </row>
    <row r="8" spans="1:45" ht="24" customHeight="1">
      <c r="A8" s="104">
        <v>6</v>
      </c>
      <c r="B8" s="124" t="s">
        <v>445</v>
      </c>
      <c r="C8" s="104">
        <f t="shared" si="0"/>
        <v>9</v>
      </c>
      <c r="D8" s="125" t="s">
        <v>752</v>
      </c>
      <c r="E8" s="165">
        <v>3300</v>
      </c>
      <c r="F8" s="165">
        <f t="shared" si="1"/>
        <v>29700</v>
      </c>
      <c r="G8" s="107"/>
      <c r="H8" s="108">
        <v>1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9"/>
      <c r="T8" s="109"/>
      <c r="U8" s="107"/>
      <c r="V8" s="107"/>
      <c r="W8" s="109"/>
      <c r="X8" s="107"/>
      <c r="Y8" s="107"/>
      <c r="Z8" s="113"/>
      <c r="AA8" s="113"/>
      <c r="AB8" s="114"/>
      <c r="AC8" s="107"/>
      <c r="AD8" s="113"/>
      <c r="AE8" s="114"/>
      <c r="AF8" s="114"/>
      <c r="AG8" s="119"/>
      <c r="AH8" s="114"/>
      <c r="AI8" s="114"/>
      <c r="AJ8" s="114"/>
      <c r="AK8" s="114"/>
      <c r="AL8" s="119"/>
      <c r="AM8" s="114"/>
      <c r="AN8" s="107"/>
      <c r="AO8" s="120"/>
      <c r="AP8" s="118">
        <v>5</v>
      </c>
      <c r="AQ8" s="117"/>
      <c r="AR8" s="117"/>
      <c r="AS8" s="118">
        <v>3</v>
      </c>
    </row>
    <row r="9" spans="1:45" ht="24" customHeight="1">
      <c r="A9" s="104">
        <v>7</v>
      </c>
      <c r="B9" s="124" t="s">
        <v>445</v>
      </c>
      <c r="C9" s="104">
        <f t="shared" si="0"/>
        <v>7</v>
      </c>
      <c r="D9" s="125" t="s">
        <v>753</v>
      </c>
      <c r="E9" s="165">
        <v>2000</v>
      </c>
      <c r="F9" s="165">
        <f t="shared" si="1"/>
        <v>14000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9"/>
      <c r="U9" s="107"/>
      <c r="V9" s="107"/>
      <c r="W9" s="109"/>
      <c r="X9" s="107"/>
      <c r="Y9" s="107"/>
      <c r="Z9" s="112">
        <v>1</v>
      </c>
      <c r="AA9" s="113"/>
      <c r="AB9" s="107"/>
      <c r="AC9" s="114"/>
      <c r="AD9" s="113"/>
      <c r="AE9" s="114"/>
      <c r="AF9" s="114"/>
      <c r="AG9" s="119"/>
      <c r="AH9" s="114"/>
      <c r="AI9" s="114"/>
      <c r="AJ9" s="114"/>
      <c r="AK9" s="114"/>
      <c r="AL9" s="119"/>
      <c r="AM9" s="114"/>
      <c r="AN9" s="107"/>
      <c r="AO9" s="120"/>
      <c r="AP9" s="117"/>
      <c r="AQ9" s="117"/>
      <c r="AR9" s="118">
        <v>6</v>
      </c>
      <c r="AS9" s="118"/>
    </row>
    <row r="10" spans="1:45" ht="24" customHeight="1">
      <c r="A10" s="104">
        <v>8</v>
      </c>
      <c r="B10" s="124" t="s">
        <v>445</v>
      </c>
      <c r="C10" s="104">
        <f t="shared" si="0"/>
        <v>1</v>
      </c>
      <c r="D10" s="125" t="s">
        <v>754</v>
      </c>
      <c r="E10" s="165">
        <v>3300</v>
      </c>
      <c r="F10" s="165">
        <f t="shared" si="1"/>
        <v>3300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9"/>
      <c r="T10" s="110">
        <v>1</v>
      </c>
      <c r="U10" s="107"/>
      <c r="V10" s="107"/>
      <c r="W10" s="109"/>
      <c r="X10" s="107"/>
      <c r="Y10" s="107"/>
      <c r="Z10" s="113"/>
      <c r="AA10" s="113"/>
      <c r="AB10" s="114"/>
      <c r="AC10" s="114"/>
      <c r="AD10" s="113"/>
      <c r="AE10" s="114"/>
      <c r="AF10" s="114"/>
      <c r="AG10" s="119"/>
      <c r="AH10" s="114"/>
      <c r="AI10" s="114"/>
      <c r="AJ10" s="114"/>
      <c r="AK10" s="114"/>
      <c r="AL10" s="119"/>
      <c r="AM10" s="114"/>
      <c r="AN10" s="107"/>
      <c r="AO10" s="120"/>
      <c r="AP10" s="117"/>
      <c r="AQ10" s="117"/>
      <c r="AR10" s="117"/>
      <c r="AS10" s="117"/>
    </row>
    <row r="11" spans="1:45" ht="24" customHeight="1">
      <c r="A11" s="104">
        <v>9</v>
      </c>
      <c r="B11" s="124" t="s">
        <v>445</v>
      </c>
      <c r="C11" s="104">
        <f t="shared" si="0"/>
        <v>4</v>
      </c>
      <c r="D11" s="125" t="s">
        <v>755</v>
      </c>
      <c r="E11" s="165">
        <v>250</v>
      </c>
      <c r="F11" s="165">
        <f t="shared" si="1"/>
        <v>1000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9"/>
      <c r="T11" s="109"/>
      <c r="U11" s="107"/>
      <c r="V11" s="107"/>
      <c r="W11" s="109"/>
      <c r="X11" s="107"/>
      <c r="Y11" s="107"/>
      <c r="Z11" s="113"/>
      <c r="AA11" s="113"/>
      <c r="AB11" s="114"/>
      <c r="AC11" s="114"/>
      <c r="AD11" s="113"/>
      <c r="AE11" s="114"/>
      <c r="AF11" s="114"/>
      <c r="AG11" s="119"/>
      <c r="AH11" s="114"/>
      <c r="AI11" s="114"/>
      <c r="AJ11" s="114"/>
      <c r="AK11" s="114"/>
      <c r="AL11" s="119"/>
      <c r="AM11" s="114"/>
      <c r="AN11" s="107"/>
      <c r="AO11" s="120"/>
      <c r="AP11" s="118">
        <v>4</v>
      </c>
      <c r="AQ11" s="117"/>
      <c r="AR11" s="117"/>
      <c r="AS11" s="117"/>
    </row>
    <row r="12" spans="1:45" ht="24" customHeight="1">
      <c r="A12" s="104">
        <v>10</v>
      </c>
      <c r="B12" s="124" t="s">
        <v>445</v>
      </c>
      <c r="C12" s="104">
        <f t="shared" si="0"/>
        <v>4</v>
      </c>
      <c r="D12" s="125" t="s">
        <v>756</v>
      </c>
      <c r="E12" s="165">
        <v>250</v>
      </c>
      <c r="F12" s="165">
        <f t="shared" si="1"/>
        <v>1000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9"/>
      <c r="T12" s="109"/>
      <c r="U12" s="107"/>
      <c r="V12" s="107"/>
      <c r="W12" s="109"/>
      <c r="X12" s="107"/>
      <c r="Y12" s="107"/>
      <c r="Z12" s="113"/>
      <c r="AA12" s="113"/>
      <c r="AB12" s="114"/>
      <c r="AC12" s="114"/>
      <c r="AD12" s="113"/>
      <c r="AE12" s="114"/>
      <c r="AF12" s="114"/>
      <c r="AG12" s="119"/>
      <c r="AH12" s="114"/>
      <c r="AI12" s="114"/>
      <c r="AJ12" s="114"/>
      <c r="AK12" s="114"/>
      <c r="AL12" s="119"/>
      <c r="AM12" s="114"/>
      <c r="AN12" s="107"/>
      <c r="AO12" s="120"/>
      <c r="AP12" s="118">
        <v>4</v>
      </c>
      <c r="AQ12" s="117"/>
      <c r="AR12" s="117"/>
      <c r="AS12" s="117"/>
    </row>
    <row r="13" spans="1:45" ht="24" customHeight="1">
      <c r="A13" s="104">
        <v>11</v>
      </c>
      <c r="B13" s="124" t="s">
        <v>445</v>
      </c>
      <c r="C13" s="104">
        <f t="shared" si="0"/>
        <v>2</v>
      </c>
      <c r="D13" s="125" t="s">
        <v>757</v>
      </c>
      <c r="E13" s="165">
        <v>1000</v>
      </c>
      <c r="F13" s="165">
        <f t="shared" si="1"/>
        <v>2000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9"/>
      <c r="T13" s="109"/>
      <c r="U13" s="107"/>
      <c r="V13" s="107"/>
      <c r="W13" s="123"/>
      <c r="X13" s="107"/>
      <c r="Y13" s="107"/>
      <c r="Z13" s="113"/>
      <c r="AA13" s="113"/>
      <c r="AB13" s="114"/>
      <c r="AC13" s="114"/>
      <c r="AD13" s="113"/>
      <c r="AE13" s="114"/>
      <c r="AF13" s="114"/>
      <c r="AG13" s="119"/>
      <c r="AH13" s="114"/>
      <c r="AI13" s="114"/>
      <c r="AJ13" s="114"/>
      <c r="AK13" s="114"/>
      <c r="AL13" s="119"/>
      <c r="AM13" s="114"/>
      <c r="AN13" s="107"/>
      <c r="AO13" s="120"/>
      <c r="AP13" s="118">
        <v>2</v>
      </c>
      <c r="AQ13" s="117"/>
      <c r="AR13" s="117"/>
      <c r="AS13" s="117"/>
    </row>
    <row r="14" spans="1:45" ht="40.5" customHeight="1">
      <c r="A14" s="104">
        <v>13</v>
      </c>
      <c r="B14" s="124" t="s">
        <v>445</v>
      </c>
      <c r="C14" s="104">
        <f t="shared" si="0"/>
        <v>1</v>
      </c>
      <c r="D14" s="125" t="s">
        <v>758</v>
      </c>
      <c r="E14" s="165">
        <v>550</v>
      </c>
      <c r="F14" s="165">
        <f t="shared" si="1"/>
        <v>550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7"/>
      <c r="V14" s="107"/>
      <c r="W14" s="123"/>
      <c r="X14" s="107"/>
      <c r="Y14" s="107"/>
      <c r="Z14" s="113"/>
      <c r="AA14" s="113"/>
      <c r="AB14" s="114"/>
      <c r="AC14" s="114"/>
      <c r="AD14" s="113"/>
      <c r="AE14" s="114"/>
      <c r="AF14" s="114"/>
      <c r="AG14" s="119"/>
      <c r="AH14" s="114"/>
      <c r="AI14" s="114"/>
      <c r="AJ14" s="114"/>
      <c r="AK14" s="114"/>
      <c r="AL14" s="115">
        <v>1</v>
      </c>
      <c r="AM14" s="114"/>
      <c r="AN14" s="107"/>
      <c r="AO14" s="120"/>
      <c r="AP14" s="117"/>
      <c r="AQ14" s="117"/>
      <c r="AR14" s="117"/>
      <c r="AS14" s="117"/>
    </row>
    <row r="15" spans="1:45" ht="40.5" customHeight="1">
      <c r="A15" s="104">
        <v>14</v>
      </c>
      <c r="B15" s="124" t="s">
        <v>445</v>
      </c>
      <c r="C15" s="104">
        <f t="shared" si="0"/>
        <v>5</v>
      </c>
      <c r="D15" s="125" t="s">
        <v>759</v>
      </c>
      <c r="E15" s="165">
        <v>1000</v>
      </c>
      <c r="F15" s="165">
        <f t="shared" si="1"/>
        <v>5000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9"/>
      <c r="T15" s="109"/>
      <c r="U15" s="107"/>
      <c r="V15" s="107"/>
      <c r="W15" s="123"/>
      <c r="X15" s="107"/>
      <c r="Y15" s="107"/>
      <c r="Z15" s="113"/>
      <c r="AA15" s="113"/>
      <c r="AB15" s="114"/>
      <c r="AC15" s="114"/>
      <c r="AD15" s="113"/>
      <c r="AE15" s="114"/>
      <c r="AF15" s="114"/>
      <c r="AG15" s="119"/>
      <c r="AH15" s="114"/>
      <c r="AI15" s="114"/>
      <c r="AJ15" s="114"/>
      <c r="AK15" s="114"/>
      <c r="AL15" s="119"/>
      <c r="AM15" s="114"/>
      <c r="AN15" s="107"/>
      <c r="AO15" s="120"/>
      <c r="AP15" s="117"/>
      <c r="AQ15" s="117"/>
      <c r="AR15" s="117"/>
      <c r="AS15" s="118">
        <v>5</v>
      </c>
    </row>
    <row r="16" spans="1:45" ht="33" customHeight="1">
      <c r="A16" s="104">
        <v>15</v>
      </c>
      <c r="B16" s="124" t="s">
        <v>445</v>
      </c>
      <c r="C16" s="104">
        <f t="shared" si="0"/>
        <v>0</v>
      </c>
      <c r="D16" s="105"/>
      <c r="E16" s="166"/>
      <c r="F16" s="165">
        <f t="shared" si="1"/>
        <v>0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9"/>
      <c r="T16" s="109"/>
      <c r="U16" s="107"/>
      <c r="V16" s="107"/>
      <c r="W16" s="123"/>
      <c r="X16" s="107"/>
      <c r="Y16" s="107"/>
      <c r="Z16" s="113"/>
      <c r="AA16" s="113"/>
      <c r="AB16" s="114"/>
      <c r="AC16" s="114"/>
      <c r="AD16" s="113"/>
      <c r="AE16" s="114"/>
      <c r="AF16" s="114"/>
      <c r="AG16" s="119"/>
      <c r="AH16" s="114"/>
      <c r="AI16" s="114"/>
      <c r="AJ16" s="114"/>
      <c r="AK16" s="114"/>
      <c r="AL16" s="119"/>
      <c r="AM16" s="114"/>
      <c r="AN16" s="107"/>
      <c r="AO16" s="120"/>
      <c r="AP16" s="117"/>
      <c r="AQ16" s="117"/>
      <c r="AR16" s="117"/>
      <c r="AS16" s="117"/>
    </row>
    <row r="17" spans="1:45" ht="20.25" customHeight="1">
      <c r="A17" s="104">
        <v>16</v>
      </c>
      <c r="B17" s="124" t="s">
        <v>445</v>
      </c>
      <c r="C17" s="104">
        <f t="shared" si="0"/>
        <v>0</v>
      </c>
      <c r="D17" s="105"/>
      <c r="E17" s="166"/>
      <c r="F17" s="165">
        <f t="shared" si="1"/>
        <v>0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/>
      <c r="T17" s="109"/>
      <c r="U17" s="107"/>
      <c r="V17" s="107"/>
      <c r="W17" s="111"/>
      <c r="X17" s="107"/>
      <c r="Y17" s="107"/>
      <c r="Z17" s="113"/>
      <c r="AA17" s="113"/>
      <c r="AB17" s="114"/>
      <c r="AC17" s="114"/>
      <c r="AD17" s="113"/>
      <c r="AE17" s="114"/>
      <c r="AF17" s="114"/>
      <c r="AG17" s="119"/>
      <c r="AH17" s="114"/>
      <c r="AI17" s="114"/>
      <c r="AJ17" s="114"/>
      <c r="AK17" s="114"/>
      <c r="AL17" s="119"/>
      <c r="AM17" s="114"/>
      <c r="AN17" s="107"/>
      <c r="AO17" s="120"/>
      <c r="AP17" s="117"/>
      <c r="AQ17" s="117"/>
      <c r="AR17" s="117"/>
      <c r="AS17" s="117"/>
    </row>
    <row r="18" spans="1:45" ht="15.75" customHeight="1">
      <c r="A18" s="118">
        <v>17</v>
      </c>
      <c r="B18" s="124" t="s">
        <v>445</v>
      </c>
      <c r="C18" s="104">
        <f t="shared" si="0"/>
        <v>0</v>
      </c>
      <c r="D18" s="117"/>
      <c r="E18" s="117"/>
      <c r="F18" s="165">
        <f t="shared" si="1"/>
        <v>0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</row>
    <row r="19" spans="1:45" ht="15.75" customHeight="1">
      <c r="A19" s="118">
        <v>18</v>
      </c>
      <c r="B19" s="124" t="s">
        <v>445</v>
      </c>
      <c r="C19" s="104">
        <f t="shared" si="0"/>
        <v>0</v>
      </c>
      <c r="D19" s="117"/>
      <c r="E19" s="117"/>
      <c r="F19" s="165">
        <f t="shared" si="1"/>
        <v>0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</row>
    <row r="20" spans="1:45" ht="15.75" customHeight="1">
      <c r="A20" s="118">
        <v>19</v>
      </c>
      <c r="B20" s="124" t="s">
        <v>445</v>
      </c>
      <c r="C20" s="104">
        <f t="shared" si="0"/>
        <v>0</v>
      </c>
      <c r="D20" s="117"/>
      <c r="E20" s="117"/>
      <c r="F20" s="165">
        <f t="shared" si="1"/>
        <v>0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</row>
    <row r="21" spans="1:45" ht="15.75" customHeight="1">
      <c r="A21" s="118">
        <v>20</v>
      </c>
      <c r="B21" s="124" t="s">
        <v>445</v>
      </c>
      <c r="C21" s="104">
        <f t="shared" si="0"/>
        <v>0</v>
      </c>
      <c r="D21" s="117"/>
      <c r="E21" s="117"/>
      <c r="F21" s="165">
        <f t="shared" si="1"/>
        <v>0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</row>
    <row r="22" spans="1:45" ht="15.75" customHeight="1">
      <c r="A22" s="118">
        <v>21</v>
      </c>
      <c r="B22" s="124" t="s">
        <v>445</v>
      </c>
      <c r="C22" s="104">
        <f t="shared" si="0"/>
        <v>0</v>
      </c>
      <c r="D22" s="117"/>
      <c r="E22" s="117"/>
      <c r="F22" s="165">
        <f t="shared" si="1"/>
        <v>0</v>
      </c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</row>
    <row r="23" spans="1:45" ht="15.75" customHeight="1">
      <c r="A23" s="118">
        <v>22</v>
      </c>
      <c r="B23" s="124" t="s">
        <v>445</v>
      </c>
      <c r="C23" s="104">
        <f t="shared" si="0"/>
        <v>0</v>
      </c>
      <c r="D23" s="117"/>
      <c r="E23" s="117"/>
      <c r="F23" s="165">
        <f t="shared" si="1"/>
        <v>0</v>
      </c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</row>
    <row r="24" spans="1:45" ht="15.75" customHeight="1">
      <c r="A24" s="118">
        <v>23</v>
      </c>
      <c r="B24" s="124" t="s">
        <v>445</v>
      </c>
      <c r="C24" s="104">
        <f t="shared" si="0"/>
        <v>0</v>
      </c>
      <c r="D24" s="117"/>
      <c r="E24" s="117"/>
      <c r="F24" s="165">
        <f t="shared" si="1"/>
        <v>0</v>
      </c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</row>
    <row r="25" spans="1:45" ht="15.75" customHeight="1">
      <c r="A25" s="118">
        <v>24</v>
      </c>
      <c r="B25" s="124" t="s">
        <v>445</v>
      </c>
      <c r="C25" s="104">
        <f t="shared" si="0"/>
        <v>0</v>
      </c>
      <c r="D25" s="117"/>
      <c r="E25" s="117"/>
      <c r="F25" s="165">
        <f t="shared" si="1"/>
        <v>0</v>
      </c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</row>
    <row r="26" spans="1:45" ht="15.75" customHeight="1">
      <c r="A26" s="118">
        <v>25</v>
      </c>
      <c r="B26" s="124" t="s">
        <v>445</v>
      </c>
      <c r="C26" s="104">
        <f t="shared" si="0"/>
        <v>0</v>
      </c>
      <c r="D26" s="117"/>
      <c r="E26" s="117"/>
      <c r="F26" s="165">
        <f t="shared" si="1"/>
        <v>0</v>
      </c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</row>
    <row r="27" spans="1:45" ht="15.75" customHeight="1">
      <c r="A27" s="241" t="s">
        <v>760</v>
      </c>
      <c r="B27" s="228"/>
      <c r="C27" s="228"/>
      <c r="D27" s="228"/>
      <c r="E27" s="228"/>
      <c r="F27" s="190">
        <f>SUM(F2:F26)</f>
        <v>133150</v>
      </c>
    </row>
    <row r="28" spans="1:45" ht="15.75" customHeight="1"/>
    <row r="29" spans="1:45" ht="15.75" customHeight="1"/>
    <row r="30" spans="1:45" ht="15.75" customHeight="1"/>
    <row r="31" spans="1:45" ht="15.75" customHeight="1"/>
    <row r="32" spans="1:4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</sheetData>
  <autoFilter ref="A2:D26" xr:uid="{00000000-0009-0000-0000-00000D000000}"/>
  <mergeCells count="3">
    <mergeCell ref="A1:D1"/>
    <mergeCell ref="G1:Y1"/>
    <mergeCell ref="A27:E27"/>
  </mergeCells>
  <pageMargins left="0.7" right="0.7" top="0.75" bottom="0.75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39.5703125" customWidth="1"/>
    <col min="3" max="3" width="12" customWidth="1"/>
    <col min="4" max="26" width="10.7109375" customWidth="1"/>
  </cols>
  <sheetData>
    <row r="1" spans="1:3" ht="15.75">
      <c r="A1" s="246" t="s">
        <v>761</v>
      </c>
      <c r="B1" s="247"/>
      <c r="C1" s="248"/>
    </row>
    <row r="2" spans="1:3">
      <c r="A2" s="191" t="s">
        <v>0</v>
      </c>
      <c r="B2" s="192" t="s">
        <v>1</v>
      </c>
      <c r="C2" s="191" t="s">
        <v>654</v>
      </c>
    </row>
    <row r="3" spans="1:3">
      <c r="A3" s="117">
        <v>2000</v>
      </c>
      <c r="B3" s="117" t="s">
        <v>762</v>
      </c>
      <c r="C3" s="193">
        <v>83000</v>
      </c>
    </row>
    <row r="4" spans="1:3" ht="45">
      <c r="A4" s="117">
        <v>2100</v>
      </c>
      <c r="B4" s="194" t="s">
        <v>763</v>
      </c>
      <c r="C4" s="193">
        <v>29500</v>
      </c>
    </row>
    <row r="5" spans="1:3" ht="30">
      <c r="A5" s="117">
        <v>211</v>
      </c>
      <c r="B5" s="194" t="s">
        <v>764</v>
      </c>
      <c r="C5" s="193">
        <v>6000</v>
      </c>
    </row>
    <row r="6" spans="1:3" ht="30">
      <c r="A6" s="117">
        <v>212</v>
      </c>
      <c r="B6" s="194" t="s">
        <v>765</v>
      </c>
      <c r="C6" s="193">
        <v>6000</v>
      </c>
    </row>
    <row r="7" spans="1:3" ht="30">
      <c r="A7" s="117">
        <v>218</v>
      </c>
      <c r="B7" s="194" t="s">
        <v>766</v>
      </c>
      <c r="C7" s="193">
        <v>500</v>
      </c>
    </row>
    <row r="8" spans="1:3">
      <c r="A8" s="117">
        <v>2200</v>
      </c>
      <c r="B8" s="117" t="s">
        <v>346</v>
      </c>
      <c r="C8" s="193">
        <v>5000</v>
      </c>
    </row>
    <row r="9" spans="1:3" ht="30">
      <c r="A9" s="117">
        <v>221</v>
      </c>
      <c r="B9" s="194" t="s">
        <v>767</v>
      </c>
      <c r="C9" s="193">
        <v>5000</v>
      </c>
    </row>
    <row r="10" spans="1:3" ht="45">
      <c r="A10" s="117">
        <v>2300</v>
      </c>
      <c r="B10" s="194" t="s">
        <v>768</v>
      </c>
      <c r="C10" s="193">
        <v>10000</v>
      </c>
    </row>
    <row r="11" spans="1:3" ht="30">
      <c r="A11" s="117">
        <v>238</v>
      </c>
      <c r="B11" s="194" t="s">
        <v>769</v>
      </c>
      <c r="C11" s="193">
        <v>10000</v>
      </c>
    </row>
    <row r="12" spans="1:3">
      <c r="A12" s="118">
        <v>2400</v>
      </c>
      <c r="B12" s="118" t="s">
        <v>770</v>
      </c>
      <c r="C12" s="195">
        <v>4000</v>
      </c>
    </row>
    <row r="13" spans="1:3">
      <c r="A13" s="118">
        <v>243</v>
      </c>
      <c r="B13" s="118" t="s">
        <v>350</v>
      </c>
      <c r="C13" s="195">
        <v>2000</v>
      </c>
    </row>
    <row r="14" spans="1:3">
      <c r="A14" s="118">
        <v>249</v>
      </c>
      <c r="B14" s="118" t="s">
        <v>771</v>
      </c>
      <c r="C14" s="195">
        <v>2000</v>
      </c>
    </row>
    <row r="15" spans="1:3">
      <c r="A15" s="118">
        <v>2600</v>
      </c>
      <c r="B15" s="118" t="s">
        <v>772</v>
      </c>
      <c r="C15" s="195">
        <v>24000</v>
      </c>
    </row>
    <row r="16" spans="1:3">
      <c r="A16" s="118">
        <v>261</v>
      </c>
      <c r="B16" s="118" t="s">
        <v>773</v>
      </c>
      <c r="C16" s="195">
        <v>24000</v>
      </c>
    </row>
    <row r="17" spans="1:3">
      <c r="A17" s="118">
        <v>2700</v>
      </c>
      <c r="B17" s="118" t="s">
        <v>774</v>
      </c>
      <c r="C17" s="195">
        <v>5000</v>
      </c>
    </row>
    <row r="18" spans="1:3">
      <c r="A18" s="118">
        <v>271</v>
      </c>
      <c r="B18" s="118" t="s">
        <v>20</v>
      </c>
      <c r="C18" s="195">
        <v>5000</v>
      </c>
    </row>
    <row r="19" spans="1:3">
      <c r="A19" s="118">
        <v>2900</v>
      </c>
      <c r="B19" s="118" t="s">
        <v>775</v>
      </c>
      <c r="C19" s="195">
        <v>5500</v>
      </c>
    </row>
    <row r="20" spans="1:3">
      <c r="A20" s="118">
        <v>292</v>
      </c>
      <c r="B20" s="118" t="s">
        <v>776</v>
      </c>
      <c r="C20" s="195">
        <v>500</v>
      </c>
    </row>
    <row r="21" spans="1:3" ht="15.75" customHeight="1">
      <c r="A21" s="118">
        <v>294</v>
      </c>
      <c r="B21" s="118" t="s">
        <v>777</v>
      </c>
      <c r="C21" s="195">
        <v>500</v>
      </c>
    </row>
    <row r="22" spans="1:3" ht="15.75" customHeight="1">
      <c r="A22" s="118">
        <v>296</v>
      </c>
      <c r="B22" s="118" t="s">
        <v>778</v>
      </c>
      <c r="C22" s="154">
        <v>4500</v>
      </c>
    </row>
    <row r="23" spans="1:3" ht="15.75" customHeight="1">
      <c r="A23" s="118">
        <v>3000</v>
      </c>
      <c r="B23" s="118" t="s">
        <v>779</v>
      </c>
      <c r="C23" s="154">
        <v>53000</v>
      </c>
    </row>
    <row r="24" spans="1:3" ht="15.75" customHeight="1">
      <c r="A24" s="118">
        <v>3200</v>
      </c>
      <c r="B24" s="118" t="s">
        <v>363</v>
      </c>
      <c r="C24" s="154">
        <v>10000</v>
      </c>
    </row>
    <row r="25" spans="1:3" ht="15.75" customHeight="1">
      <c r="A25" s="118">
        <v>325</v>
      </c>
      <c r="B25" s="118" t="s">
        <v>780</v>
      </c>
      <c r="C25" s="154">
        <v>10000</v>
      </c>
    </row>
    <row r="26" spans="1:3" ht="15.75" customHeight="1">
      <c r="A26" s="118">
        <v>3300</v>
      </c>
      <c r="B26" s="118" t="s">
        <v>781</v>
      </c>
      <c r="C26" s="154">
        <v>15000</v>
      </c>
    </row>
    <row r="27" spans="1:3" ht="15.75" customHeight="1">
      <c r="A27" s="118">
        <v>334</v>
      </c>
      <c r="B27" s="118" t="s">
        <v>366</v>
      </c>
      <c r="C27" s="154">
        <v>15000</v>
      </c>
    </row>
    <row r="28" spans="1:3" ht="15.75" customHeight="1">
      <c r="A28" s="118">
        <v>3500</v>
      </c>
      <c r="B28" s="118" t="s">
        <v>782</v>
      </c>
      <c r="C28" s="154">
        <v>3000</v>
      </c>
    </row>
    <row r="29" spans="1:3" ht="15.75" customHeight="1">
      <c r="A29" s="118">
        <v>353</v>
      </c>
      <c r="B29" s="118" t="s">
        <v>783</v>
      </c>
      <c r="C29" s="154">
        <v>3000</v>
      </c>
    </row>
    <row r="30" spans="1:3" ht="15.75" customHeight="1">
      <c r="A30" s="118">
        <v>3600</v>
      </c>
      <c r="B30" s="118" t="s">
        <v>784</v>
      </c>
      <c r="C30" s="154">
        <v>15000</v>
      </c>
    </row>
    <row r="31" spans="1:3" ht="15.75" customHeight="1">
      <c r="A31" s="118">
        <v>362</v>
      </c>
      <c r="B31" s="118" t="s">
        <v>785</v>
      </c>
      <c r="C31" s="154">
        <v>10000</v>
      </c>
    </row>
    <row r="32" spans="1:3" ht="15.75" customHeight="1">
      <c r="A32" s="118">
        <v>363</v>
      </c>
      <c r="B32" s="118" t="s">
        <v>786</v>
      </c>
      <c r="C32" s="154">
        <v>5000</v>
      </c>
    </row>
    <row r="33" spans="1:3" ht="15.75" customHeight="1">
      <c r="A33" s="118">
        <v>3800</v>
      </c>
      <c r="B33" s="118" t="s">
        <v>787</v>
      </c>
      <c r="C33" s="154">
        <v>10000</v>
      </c>
    </row>
    <row r="34" spans="1:3" ht="15.75" customHeight="1">
      <c r="A34" s="118">
        <v>384</v>
      </c>
      <c r="B34" s="118" t="s">
        <v>788</v>
      </c>
      <c r="C34" s="154">
        <v>10000</v>
      </c>
    </row>
    <row r="35" spans="1:3" ht="15.75" customHeight="1">
      <c r="A35" s="118">
        <v>5000</v>
      </c>
      <c r="B35" s="118" t="s">
        <v>789</v>
      </c>
      <c r="C35" s="154">
        <v>15000</v>
      </c>
    </row>
    <row r="36" spans="1:3" ht="15.75" customHeight="1">
      <c r="A36" s="118">
        <v>5100</v>
      </c>
      <c r="B36" s="118" t="s">
        <v>370</v>
      </c>
      <c r="C36" s="154">
        <v>15000</v>
      </c>
    </row>
    <row r="37" spans="1:3" ht="15.75" customHeight="1">
      <c r="A37" s="118">
        <v>515</v>
      </c>
      <c r="B37" s="118" t="s">
        <v>790</v>
      </c>
      <c r="C37" s="154">
        <v>15000</v>
      </c>
    </row>
    <row r="38" spans="1:3" ht="15.75" customHeight="1">
      <c r="A38" s="118">
        <v>515001</v>
      </c>
      <c r="B38" s="118" t="s">
        <v>791</v>
      </c>
      <c r="C38" s="154">
        <v>7000</v>
      </c>
    </row>
    <row r="39" spans="1:3" ht="15.75" customHeight="1">
      <c r="A39" s="249" t="s">
        <v>376</v>
      </c>
      <c r="B39" s="223"/>
      <c r="C39" s="196">
        <v>151000</v>
      </c>
    </row>
    <row r="40" spans="1:3" ht="15.75" customHeight="1">
      <c r="C40" s="5"/>
    </row>
    <row r="41" spans="1:3" ht="15.75" customHeight="1">
      <c r="C41" s="5"/>
    </row>
    <row r="42" spans="1:3" ht="15.75" customHeight="1">
      <c r="C42" s="5"/>
    </row>
    <row r="43" spans="1:3" ht="15.75" customHeight="1">
      <c r="C43" s="5"/>
    </row>
    <row r="44" spans="1:3" ht="15.75" customHeight="1">
      <c r="C44" s="5"/>
    </row>
    <row r="45" spans="1:3" ht="15.75" customHeight="1">
      <c r="C45" s="5"/>
    </row>
    <row r="46" spans="1:3" ht="15.75" customHeight="1">
      <c r="C46" s="5"/>
    </row>
    <row r="47" spans="1:3" ht="15.75" customHeight="1">
      <c r="C47" s="5"/>
    </row>
    <row r="48" spans="1:3" ht="15.75" customHeight="1">
      <c r="C48" s="5"/>
    </row>
    <row r="49" spans="3:3" ht="15.75" customHeight="1">
      <c r="C49" s="5"/>
    </row>
    <row r="50" spans="3:3" ht="15.75" customHeight="1">
      <c r="C50" s="5"/>
    </row>
    <row r="51" spans="3:3" ht="15.75" customHeight="1">
      <c r="C51" s="5"/>
    </row>
    <row r="52" spans="3:3" ht="15.75" customHeight="1">
      <c r="C52" s="5"/>
    </row>
    <row r="53" spans="3:3" ht="15.75" customHeight="1">
      <c r="C53" s="5"/>
    </row>
    <row r="54" spans="3:3" ht="15.75" customHeight="1">
      <c r="C54" s="5"/>
    </row>
    <row r="55" spans="3:3" ht="15.75" customHeight="1">
      <c r="C55" s="5"/>
    </row>
    <row r="56" spans="3:3" ht="15.75" customHeight="1">
      <c r="C56" s="5"/>
    </row>
    <row r="57" spans="3:3" ht="15.75" customHeight="1">
      <c r="C57" s="5"/>
    </row>
    <row r="58" spans="3:3" ht="15.75" customHeight="1"/>
    <row r="59" spans="3:3" ht="15.75" customHeight="1"/>
    <row r="60" spans="3:3" ht="15.75" customHeight="1"/>
    <row r="61" spans="3:3" ht="15.75" customHeight="1"/>
    <row r="62" spans="3:3" ht="15.75" customHeight="1"/>
    <row r="63" spans="3:3" ht="15.75" customHeight="1"/>
    <row r="64" spans="3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39:B39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41.5703125" customWidth="1"/>
    <col min="3" max="3" width="12.5703125" customWidth="1"/>
    <col min="4" max="26" width="10.7109375" customWidth="1"/>
  </cols>
  <sheetData>
    <row r="1" spans="1:3" ht="15.75">
      <c r="A1" s="250" t="s">
        <v>570</v>
      </c>
      <c r="B1" s="235"/>
      <c r="C1" s="238"/>
    </row>
    <row r="2" spans="1:3">
      <c r="A2" s="197" t="s">
        <v>0</v>
      </c>
      <c r="B2" s="198" t="s">
        <v>1</v>
      </c>
      <c r="C2" s="197" t="s">
        <v>654</v>
      </c>
    </row>
    <row r="3" spans="1:3">
      <c r="A3" s="157">
        <v>2000</v>
      </c>
      <c r="B3" s="157" t="s">
        <v>792</v>
      </c>
      <c r="C3" s="199">
        <v>125000</v>
      </c>
    </row>
    <row r="4" spans="1:3">
      <c r="A4" s="157">
        <v>2100</v>
      </c>
      <c r="B4" s="157" t="s">
        <v>793</v>
      </c>
      <c r="C4" s="199">
        <v>95000</v>
      </c>
    </row>
    <row r="5" spans="1:3">
      <c r="A5" s="157">
        <v>211</v>
      </c>
      <c r="B5" s="157" t="s">
        <v>344</v>
      </c>
      <c r="C5" s="199">
        <v>80000</v>
      </c>
    </row>
    <row r="6" spans="1:3">
      <c r="A6" s="157">
        <v>212</v>
      </c>
      <c r="B6" s="157" t="s">
        <v>8</v>
      </c>
      <c r="C6" s="199">
        <v>15000</v>
      </c>
    </row>
    <row r="7" spans="1:3">
      <c r="A7" s="157">
        <v>2200</v>
      </c>
      <c r="B7" s="157" t="s">
        <v>346</v>
      </c>
      <c r="C7" s="199">
        <v>5000</v>
      </c>
    </row>
    <row r="8" spans="1:3">
      <c r="A8" s="157">
        <v>221</v>
      </c>
      <c r="B8" s="157" t="s">
        <v>347</v>
      </c>
      <c r="C8" s="199">
        <v>5000</v>
      </c>
    </row>
    <row r="9" spans="1:3">
      <c r="A9" s="157">
        <v>2900</v>
      </c>
      <c r="B9" s="157" t="s">
        <v>16</v>
      </c>
      <c r="C9" s="199">
        <v>25500</v>
      </c>
    </row>
    <row r="10" spans="1:3">
      <c r="A10" s="157">
        <v>293</v>
      </c>
      <c r="B10" s="157" t="s">
        <v>794</v>
      </c>
      <c r="C10" s="199">
        <v>1000</v>
      </c>
    </row>
    <row r="11" spans="1:3">
      <c r="A11" s="157">
        <v>294</v>
      </c>
      <c r="B11" s="157" t="s">
        <v>795</v>
      </c>
      <c r="C11" s="199">
        <v>2500</v>
      </c>
    </row>
    <row r="12" spans="1:3">
      <c r="A12" s="157">
        <v>299</v>
      </c>
      <c r="B12" s="157" t="s">
        <v>796</v>
      </c>
      <c r="C12" s="199">
        <v>15000</v>
      </c>
    </row>
    <row r="13" spans="1:3">
      <c r="A13" s="157">
        <v>3300</v>
      </c>
      <c r="B13" s="157" t="s">
        <v>797</v>
      </c>
      <c r="C13" s="199">
        <v>10000</v>
      </c>
    </row>
    <row r="14" spans="1:3">
      <c r="A14" s="157">
        <v>331</v>
      </c>
      <c r="B14" s="157" t="s">
        <v>798</v>
      </c>
      <c r="C14" s="199">
        <v>10000</v>
      </c>
    </row>
    <row r="15" spans="1:3">
      <c r="A15" s="157">
        <v>3700</v>
      </c>
      <c r="B15" s="157" t="s">
        <v>799</v>
      </c>
      <c r="C15" s="199">
        <v>5000</v>
      </c>
    </row>
    <row r="16" spans="1:3">
      <c r="A16" s="157">
        <v>372</v>
      </c>
      <c r="B16" s="157" t="s">
        <v>800</v>
      </c>
      <c r="C16" s="199">
        <v>5000</v>
      </c>
    </row>
    <row r="17" spans="1:3">
      <c r="A17" s="157">
        <v>5000</v>
      </c>
      <c r="B17" s="157" t="s">
        <v>789</v>
      </c>
      <c r="C17" s="199">
        <v>48000</v>
      </c>
    </row>
    <row r="18" spans="1:3">
      <c r="A18" s="157">
        <v>5100</v>
      </c>
      <c r="B18" s="157" t="s">
        <v>370</v>
      </c>
      <c r="C18" s="199">
        <v>35000</v>
      </c>
    </row>
    <row r="19" spans="1:3">
      <c r="A19" s="157">
        <v>515</v>
      </c>
      <c r="B19" s="157" t="s">
        <v>801</v>
      </c>
      <c r="C19" s="199">
        <v>35000</v>
      </c>
    </row>
    <row r="20" spans="1:3">
      <c r="A20" s="157">
        <v>515001</v>
      </c>
      <c r="B20" s="157" t="s">
        <v>602</v>
      </c>
      <c r="C20" s="199">
        <v>13000</v>
      </c>
    </row>
    <row r="21" spans="1:3" ht="15.75" customHeight="1">
      <c r="A21" s="251" t="s">
        <v>802</v>
      </c>
      <c r="B21" s="228"/>
      <c r="C21" s="201">
        <v>188500</v>
      </c>
    </row>
    <row r="22" spans="1:3" ht="15.75" customHeight="1">
      <c r="C22" s="183"/>
    </row>
    <row r="23" spans="1:3" ht="15.75" customHeight="1">
      <c r="C23" s="183"/>
    </row>
    <row r="24" spans="1:3" ht="15.75" customHeight="1">
      <c r="C24" s="183"/>
    </row>
    <row r="25" spans="1:3" ht="15.75" customHeight="1">
      <c r="C25" s="183"/>
    </row>
    <row r="26" spans="1:3" ht="15.75" customHeight="1">
      <c r="C26" s="183"/>
    </row>
    <row r="27" spans="1:3" ht="15.75" customHeight="1">
      <c r="C27" s="183"/>
    </row>
    <row r="28" spans="1:3" ht="15.75" customHeight="1">
      <c r="C28" s="183"/>
    </row>
    <row r="29" spans="1:3" ht="15.75" customHeight="1">
      <c r="C29" s="183"/>
    </row>
    <row r="30" spans="1:3" ht="15.75" customHeight="1">
      <c r="C30" s="183"/>
    </row>
    <row r="31" spans="1:3" ht="15.75" customHeight="1">
      <c r="C31" s="183"/>
    </row>
    <row r="32" spans="1:3" ht="15.75" customHeight="1">
      <c r="C32" s="183"/>
    </row>
    <row r="33" spans="1:3" ht="15.75" customHeight="1">
      <c r="C33" s="183"/>
    </row>
    <row r="34" spans="1:3" ht="15.75" customHeight="1">
      <c r="C34" s="183"/>
    </row>
    <row r="35" spans="1:3" ht="15.75" customHeight="1">
      <c r="C35" s="183"/>
    </row>
    <row r="36" spans="1:3" ht="15.75" customHeight="1">
      <c r="C36" s="183"/>
    </row>
    <row r="37" spans="1:3" ht="15.75" customHeight="1">
      <c r="C37" s="183"/>
    </row>
    <row r="38" spans="1:3" ht="15.75" customHeight="1">
      <c r="C38" s="183"/>
    </row>
    <row r="39" spans="1:3" ht="15.75" customHeight="1">
      <c r="A39" s="251"/>
      <c r="B39" s="228"/>
      <c r="C39" s="202"/>
    </row>
    <row r="40" spans="1:3" ht="15.75" customHeight="1">
      <c r="C40" s="5"/>
    </row>
    <row r="41" spans="1:3" ht="15.75" customHeight="1">
      <c r="C41" s="5"/>
    </row>
    <row r="42" spans="1:3" ht="15.75" customHeight="1">
      <c r="C42" s="5"/>
    </row>
    <row r="43" spans="1:3" ht="15.75" customHeight="1">
      <c r="C43" s="5"/>
    </row>
    <row r="44" spans="1:3" ht="15.75" customHeight="1">
      <c r="C44" s="5"/>
    </row>
    <row r="45" spans="1:3" ht="15.75" customHeight="1">
      <c r="C45" s="5"/>
    </row>
    <row r="46" spans="1:3" ht="15.75" customHeight="1">
      <c r="C46" s="5"/>
    </row>
    <row r="47" spans="1:3" ht="15.75" customHeight="1">
      <c r="C47" s="5"/>
    </row>
    <row r="48" spans="1:3" ht="15.75" customHeight="1">
      <c r="C48" s="5"/>
    </row>
    <row r="49" spans="3:3" ht="15.75" customHeight="1">
      <c r="C49" s="5"/>
    </row>
    <row r="50" spans="3:3" ht="15.75" customHeight="1">
      <c r="C50" s="5"/>
    </row>
    <row r="51" spans="3:3" ht="15.75" customHeight="1">
      <c r="C51" s="5"/>
    </row>
    <row r="52" spans="3:3" ht="15.75" customHeight="1">
      <c r="C52" s="5"/>
    </row>
    <row r="53" spans="3:3" ht="15.75" customHeight="1">
      <c r="C53" s="5"/>
    </row>
    <row r="54" spans="3:3" ht="15.75" customHeight="1">
      <c r="C54" s="5"/>
    </row>
    <row r="55" spans="3:3" ht="15.75" customHeight="1">
      <c r="C55" s="5"/>
    </row>
    <row r="56" spans="3:3" ht="15.75" customHeight="1">
      <c r="C56" s="5"/>
    </row>
    <row r="57" spans="3:3" ht="15.75" customHeight="1">
      <c r="C57" s="5"/>
    </row>
    <row r="58" spans="3:3" ht="15.75" customHeight="1"/>
    <row r="59" spans="3:3" ht="15.75" customHeight="1"/>
    <row r="60" spans="3:3" ht="15.75" customHeight="1"/>
    <row r="61" spans="3:3" ht="15.75" customHeight="1"/>
    <row r="62" spans="3:3" ht="15.75" customHeight="1"/>
    <row r="63" spans="3:3" ht="15.75" customHeight="1"/>
    <row r="64" spans="3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C1"/>
    <mergeCell ref="A21:B21"/>
    <mergeCell ref="A39:B39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E32"/>
  <sheetViews>
    <sheetView workbookViewId="0"/>
  </sheetViews>
  <sheetFormatPr baseColWidth="10" defaultColWidth="14.42578125" defaultRowHeight="15" customHeight="1"/>
  <cols>
    <col min="2" max="2" width="47.140625" customWidth="1"/>
    <col min="3" max="3" width="35.7109375" customWidth="1"/>
  </cols>
  <sheetData>
    <row r="1" spans="1:5">
      <c r="A1" s="203" t="s">
        <v>652</v>
      </c>
      <c r="B1" s="203" t="s">
        <v>803</v>
      </c>
      <c r="C1" s="203" t="s">
        <v>653</v>
      </c>
      <c r="D1" s="203" t="s">
        <v>804</v>
      </c>
      <c r="E1" s="204" t="s">
        <v>805</v>
      </c>
    </row>
    <row r="2" spans="1:5">
      <c r="A2" s="118">
        <v>211</v>
      </c>
      <c r="B2" s="118" t="s">
        <v>344</v>
      </c>
      <c r="C2" s="118" t="s">
        <v>806</v>
      </c>
      <c r="D2" s="118" t="s">
        <v>807</v>
      </c>
      <c r="E2" s="205">
        <v>12000</v>
      </c>
    </row>
    <row r="3" spans="1:5">
      <c r="A3" s="118">
        <v>212</v>
      </c>
      <c r="B3" s="118" t="s">
        <v>8</v>
      </c>
      <c r="C3" s="118" t="s">
        <v>808</v>
      </c>
      <c r="D3" s="118" t="s">
        <v>809</v>
      </c>
      <c r="E3" s="183">
        <v>2000</v>
      </c>
    </row>
    <row r="4" spans="1:5">
      <c r="A4" s="118" t="s">
        <v>7</v>
      </c>
      <c r="B4" s="157" t="s">
        <v>8</v>
      </c>
      <c r="C4" s="118" t="s">
        <v>810</v>
      </c>
      <c r="D4" s="118" t="s">
        <v>811</v>
      </c>
      <c r="E4" s="5"/>
    </row>
    <row r="5" spans="1:5">
      <c r="A5" s="118">
        <v>216</v>
      </c>
      <c r="B5" s="118" t="s">
        <v>812</v>
      </c>
      <c r="C5" s="118" t="s">
        <v>813</v>
      </c>
      <c r="D5" s="118" t="s">
        <v>807</v>
      </c>
      <c r="E5" s="183">
        <v>12000</v>
      </c>
    </row>
    <row r="6" spans="1:5">
      <c r="A6" s="118">
        <v>221</v>
      </c>
      <c r="B6" s="118" t="s">
        <v>347</v>
      </c>
      <c r="C6" s="118" t="s">
        <v>814</v>
      </c>
      <c r="D6" s="117"/>
      <c r="E6" s="183">
        <v>15000</v>
      </c>
    </row>
    <row r="7" spans="1:5">
      <c r="A7" s="118">
        <v>234</v>
      </c>
      <c r="B7" s="118" t="s">
        <v>815</v>
      </c>
      <c r="C7" s="118" t="s">
        <v>816</v>
      </c>
      <c r="D7" s="118" t="s">
        <v>807</v>
      </c>
      <c r="E7" s="183">
        <v>12000</v>
      </c>
    </row>
    <row r="8" spans="1:5">
      <c r="A8" s="118">
        <v>242</v>
      </c>
      <c r="B8" s="118" t="s">
        <v>349</v>
      </c>
      <c r="C8" s="118" t="s">
        <v>817</v>
      </c>
      <c r="D8" s="118" t="s">
        <v>818</v>
      </c>
      <c r="E8" s="5"/>
    </row>
    <row r="9" spans="1:5">
      <c r="A9" s="118">
        <v>243</v>
      </c>
      <c r="B9" s="118" t="s">
        <v>350</v>
      </c>
      <c r="C9" s="118" t="s">
        <v>819</v>
      </c>
      <c r="D9" s="118" t="s">
        <v>818</v>
      </c>
      <c r="E9" s="5"/>
    </row>
    <row r="10" spans="1:5">
      <c r="A10" s="118">
        <v>244</v>
      </c>
      <c r="B10" s="118" t="s">
        <v>820</v>
      </c>
      <c r="C10" s="118" t="s">
        <v>821</v>
      </c>
      <c r="D10" s="118" t="s">
        <v>818</v>
      </c>
      <c r="E10" s="5"/>
    </row>
    <row r="11" spans="1:5">
      <c r="A11" s="118">
        <v>246</v>
      </c>
      <c r="B11" s="118" t="s">
        <v>351</v>
      </c>
      <c r="C11" s="118" t="s">
        <v>822</v>
      </c>
      <c r="D11" s="118" t="s">
        <v>818</v>
      </c>
      <c r="E11" s="5"/>
    </row>
    <row r="12" spans="1:5">
      <c r="A12" s="118">
        <v>251</v>
      </c>
      <c r="B12" s="118" t="s">
        <v>823</v>
      </c>
      <c r="C12" s="118" t="s">
        <v>824</v>
      </c>
      <c r="D12" s="118" t="s">
        <v>807</v>
      </c>
      <c r="E12" s="5"/>
    </row>
    <row r="13" spans="1:5">
      <c r="A13" s="118">
        <v>254</v>
      </c>
      <c r="B13" s="118" t="s">
        <v>825</v>
      </c>
      <c r="C13" s="118" t="s">
        <v>826</v>
      </c>
      <c r="D13" s="118" t="s">
        <v>827</v>
      </c>
      <c r="E13" s="5"/>
    </row>
    <row r="14" spans="1:5">
      <c r="A14" s="118">
        <v>261</v>
      </c>
      <c r="B14" s="118" t="s">
        <v>828</v>
      </c>
      <c r="C14" s="118" t="s">
        <v>828</v>
      </c>
      <c r="D14" s="118" t="s">
        <v>807</v>
      </c>
      <c r="E14" s="5"/>
    </row>
    <row r="15" spans="1:5">
      <c r="A15" s="118">
        <v>271</v>
      </c>
      <c r="B15" s="118" t="s">
        <v>829</v>
      </c>
      <c r="C15" s="118" t="s">
        <v>830</v>
      </c>
      <c r="D15" s="118" t="s">
        <v>831</v>
      </c>
      <c r="E15" s="5"/>
    </row>
    <row r="16" spans="1:5">
      <c r="A16" s="118">
        <v>272</v>
      </c>
      <c r="B16" s="118" t="s">
        <v>832</v>
      </c>
      <c r="C16" s="118" t="s">
        <v>833</v>
      </c>
      <c r="D16" s="118" t="s">
        <v>818</v>
      </c>
      <c r="E16" s="5"/>
    </row>
    <row r="17" spans="1:5">
      <c r="A17" s="118">
        <v>291</v>
      </c>
      <c r="B17" s="118" t="s">
        <v>834</v>
      </c>
      <c r="C17" s="118" t="s">
        <v>835</v>
      </c>
      <c r="D17" s="118" t="s">
        <v>818</v>
      </c>
      <c r="E17" s="5"/>
    </row>
    <row r="18" spans="1:5">
      <c r="A18" s="118">
        <v>292</v>
      </c>
      <c r="B18" s="118" t="s">
        <v>836</v>
      </c>
      <c r="C18" s="118" t="s">
        <v>837</v>
      </c>
      <c r="D18" s="118" t="s">
        <v>818</v>
      </c>
      <c r="E18" s="5"/>
    </row>
    <row r="19" spans="1:5">
      <c r="A19" s="118">
        <v>293</v>
      </c>
      <c r="B19" s="118" t="s">
        <v>838</v>
      </c>
      <c r="C19" s="118" t="s">
        <v>839</v>
      </c>
      <c r="D19" s="118" t="s">
        <v>818</v>
      </c>
      <c r="E19" s="5"/>
    </row>
    <row r="20" spans="1:5">
      <c r="A20" s="118">
        <v>296</v>
      </c>
      <c r="B20" s="118" t="s">
        <v>840</v>
      </c>
      <c r="C20" s="118" t="s">
        <v>841</v>
      </c>
      <c r="D20" s="118" t="s">
        <v>818</v>
      </c>
      <c r="E20" s="5"/>
    </row>
    <row r="21" spans="1:5">
      <c r="A21" s="118">
        <v>296.2</v>
      </c>
      <c r="B21" s="118" t="s">
        <v>842</v>
      </c>
      <c r="C21" s="118" t="s">
        <v>843</v>
      </c>
      <c r="D21" s="118" t="s">
        <v>818</v>
      </c>
      <c r="E21" s="5"/>
    </row>
    <row r="22" spans="1:5">
      <c r="A22" s="118">
        <v>312</v>
      </c>
      <c r="B22" s="118" t="s">
        <v>844</v>
      </c>
      <c r="C22" s="118" t="s">
        <v>845</v>
      </c>
      <c r="D22" s="118" t="s">
        <v>807</v>
      </c>
      <c r="E22" s="5"/>
    </row>
    <row r="23" spans="1:5">
      <c r="A23" s="118">
        <v>326</v>
      </c>
      <c r="B23" s="118" t="s">
        <v>846</v>
      </c>
      <c r="C23" s="118" t="s">
        <v>847</v>
      </c>
      <c r="D23" s="118" t="s">
        <v>818</v>
      </c>
      <c r="E23" s="5"/>
    </row>
    <row r="24" spans="1:5">
      <c r="A24" s="118">
        <v>329</v>
      </c>
      <c r="B24" s="118" t="s">
        <v>848</v>
      </c>
      <c r="C24" s="118" t="s">
        <v>849</v>
      </c>
      <c r="D24" s="118" t="s">
        <v>818</v>
      </c>
      <c r="E24" s="5"/>
    </row>
    <row r="25" spans="1:5">
      <c r="A25" s="118">
        <v>351</v>
      </c>
      <c r="B25" s="118" t="s">
        <v>850</v>
      </c>
      <c r="C25" s="118" t="s">
        <v>851</v>
      </c>
      <c r="D25" s="118" t="s">
        <v>807</v>
      </c>
      <c r="E25" s="5"/>
    </row>
    <row r="26" spans="1:5">
      <c r="A26" s="118">
        <v>355</v>
      </c>
      <c r="B26" s="118" t="s">
        <v>368</v>
      </c>
      <c r="C26" s="118" t="s">
        <v>852</v>
      </c>
      <c r="D26" s="118" t="s">
        <v>807</v>
      </c>
      <c r="E26" s="5"/>
    </row>
    <row r="27" spans="1:5">
      <c r="A27" s="118">
        <v>372</v>
      </c>
      <c r="B27" s="118" t="s">
        <v>800</v>
      </c>
      <c r="C27" s="118" t="s">
        <v>853</v>
      </c>
      <c r="D27" s="118" t="s">
        <v>831</v>
      </c>
      <c r="E27" s="5"/>
    </row>
    <row r="28" spans="1:5">
      <c r="A28" s="118">
        <v>383</v>
      </c>
      <c r="B28" s="118" t="s">
        <v>854</v>
      </c>
      <c r="C28" s="118" t="s">
        <v>855</v>
      </c>
      <c r="D28" s="118" t="s">
        <v>831</v>
      </c>
      <c r="E28" s="5"/>
    </row>
    <row r="29" spans="1:5">
      <c r="A29" s="118">
        <v>399</v>
      </c>
      <c r="B29" s="118" t="s">
        <v>856</v>
      </c>
      <c r="C29" s="118" t="s">
        <v>857</v>
      </c>
      <c r="D29" s="118" t="s">
        <v>818</v>
      </c>
      <c r="E29" s="5"/>
    </row>
    <row r="30" spans="1:5">
      <c r="A30" s="118">
        <v>442</v>
      </c>
      <c r="B30" s="118" t="s">
        <v>858</v>
      </c>
      <c r="C30" s="118" t="s">
        <v>859</v>
      </c>
      <c r="D30" s="118" t="s">
        <v>807</v>
      </c>
      <c r="E30" s="5"/>
    </row>
    <row r="31" spans="1:5">
      <c r="A31" s="118">
        <v>5400</v>
      </c>
      <c r="B31" s="118" t="s">
        <v>860</v>
      </c>
      <c r="C31" s="118" t="s">
        <v>861</v>
      </c>
      <c r="D31" s="118" t="s">
        <v>818</v>
      </c>
      <c r="E31" s="5"/>
    </row>
    <row r="32" spans="1:5">
      <c r="A32" s="118">
        <v>5600</v>
      </c>
      <c r="B32" s="118" t="s">
        <v>373</v>
      </c>
      <c r="C32" s="118" t="s">
        <v>862</v>
      </c>
      <c r="D32" s="118" t="s">
        <v>831</v>
      </c>
      <c r="E32" s="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G42"/>
  <sheetViews>
    <sheetView workbookViewId="0"/>
  </sheetViews>
  <sheetFormatPr baseColWidth="10" defaultColWidth="14.42578125" defaultRowHeight="15" customHeight="1"/>
  <cols>
    <col min="2" max="2" width="61.85546875" customWidth="1"/>
    <col min="3" max="3" width="19.5703125" customWidth="1"/>
  </cols>
  <sheetData>
    <row r="1" spans="1:7" ht="15" customHeight="1">
      <c r="A1" s="227" t="s">
        <v>863</v>
      </c>
      <c r="B1" s="228"/>
      <c r="C1" s="228"/>
    </row>
    <row r="2" spans="1:7">
      <c r="A2" s="206" t="s">
        <v>340</v>
      </c>
      <c r="B2" s="207" t="s">
        <v>341</v>
      </c>
      <c r="C2" s="207" t="s">
        <v>342</v>
      </c>
    </row>
    <row r="3" spans="1:7">
      <c r="A3" s="61">
        <v>216001</v>
      </c>
      <c r="B3" s="118" t="s">
        <v>10</v>
      </c>
      <c r="C3" s="63">
        <v>4000000</v>
      </c>
    </row>
    <row r="4" spans="1:7">
      <c r="A4" s="61">
        <v>218002</v>
      </c>
      <c r="B4" s="118" t="s">
        <v>864</v>
      </c>
      <c r="C4" s="63">
        <v>100000</v>
      </c>
    </row>
    <row r="5" spans="1:7">
      <c r="A5" s="61">
        <v>221001</v>
      </c>
      <c r="B5" s="118" t="s">
        <v>12</v>
      </c>
      <c r="C5" s="63">
        <v>50000</v>
      </c>
    </row>
    <row r="6" spans="1:7">
      <c r="A6" s="61">
        <v>241001</v>
      </c>
      <c r="B6" s="118" t="s">
        <v>348</v>
      </c>
      <c r="C6" s="63">
        <v>10000</v>
      </c>
    </row>
    <row r="7" spans="1:7">
      <c r="A7" s="61">
        <v>242001</v>
      </c>
      <c r="B7" s="118" t="s">
        <v>349</v>
      </c>
      <c r="C7" s="63">
        <v>30000</v>
      </c>
    </row>
    <row r="8" spans="1:7">
      <c r="A8" s="61">
        <v>243001</v>
      </c>
      <c r="B8" s="118" t="s">
        <v>350</v>
      </c>
      <c r="C8" s="63">
        <v>10000</v>
      </c>
    </row>
    <row r="9" spans="1:7">
      <c r="A9" s="61">
        <v>244001</v>
      </c>
      <c r="B9" s="118" t="s">
        <v>820</v>
      </c>
      <c r="C9" s="63">
        <v>10000</v>
      </c>
    </row>
    <row r="10" spans="1:7">
      <c r="A10" s="61">
        <v>245001</v>
      </c>
      <c r="B10" s="118" t="s">
        <v>865</v>
      </c>
      <c r="C10" s="63">
        <v>3000</v>
      </c>
      <c r="G10" s="49">
        <f>C6+C7+C8+C9+C10+C11+C12+C13</f>
        <v>883000</v>
      </c>
    </row>
    <row r="11" spans="1:7">
      <c r="A11" s="61">
        <v>246001</v>
      </c>
      <c r="B11" s="118" t="s">
        <v>866</v>
      </c>
      <c r="C11" s="63">
        <v>250000</v>
      </c>
    </row>
    <row r="12" spans="1:7">
      <c r="A12" s="61">
        <v>248001</v>
      </c>
      <c r="B12" s="118" t="s">
        <v>867</v>
      </c>
      <c r="C12" s="63">
        <v>120000</v>
      </c>
    </row>
    <row r="13" spans="1:7">
      <c r="A13" s="61">
        <v>249001</v>
      </c>
      <c r="B13" s="118" t="s">
        <v>353</v>
      </c>
      <c r="C13" s="63">
        <v>450000</v>
      </c>
    </row>
    <row r="14" spans="1:7">
      <c r="A14" s="61">
        <v>256001</v>
      </c>
      <c r="B14" s="118" t="s">
        <v>355</v>
      </c>
      <c r="C14" s="63">
        <v>20000</v>
      </c>
    </row>
    <row r="15" spans="1:7">
      <c r="A15" s="61">
        <v>261001</v>
      </c>
      <c r="B15" s="118" t="s">
        <v>18</v>
      </c>
      <c r="C15" s="63">
        <v>600000</v>
      </c>
    </row>
    <row r="16" spans="1:7">
      <c r="A16" s="61">
        <v>261002</v>
      </c>
      <c r="B16" s="118" t="s">
        <v>868</v>
      </c>
      <c r="C16" s="63">
        <v>120000</v>
      </c>
    </row>
    <row r="17" spans="1:7">
      <c r="A17" s="61">
        <v>291001</v>
      </c>
      <c r="B17" s="118" t="s">
        <v>869</v>
      </c>
      <c r="C17" s="63">
        <v>180000</v>
      </c>
      <c r="G17" s="49">
        <f>C17+C18+C19+C20</f>
        <v>600000</v>
      </c>
    </row>
    <row r="18" spans="1:7">
      <c r="A18" s="61">
        <v>292001</v>
      </c>
      <c r="B18" s="118" t="s">
        <v>360</v>
      </c>
      <c r="C18" s="63">
        <v>10000</v>
      </c>
    </row>
    <row r="19" spans="1:7">
      <c r="A19" s="61">
        <v>296001</v>
      </c>
      <c r="B19" s="118" t="s">
        <v>22</v>
      </c>
      <c r="C19" s="63">
        <v>400000</v>
      </c>
    </row>
    <row r="20" spans="1:7">
      <c r="A20" s="61">
        <v>298001</v>
      </c>
      <c r="B20" s="118" t="s">
        <v>870</v>
      </c>
      <c r="C20" s="63">
        <v>10000</v>
      </c>
    </row>
    <row r="21" spans="1:7">
      <c r="A21" s="61">
        <v>311001</v>
      </c>
      <c r="B21" s="118" t="s">
        <v>871</v>
      </c>
      <c r="C21" s="63">
        <v>16500000</v>
      </c>
    </row>
    <row r="22" spans="1:7">
      <c r="A22" s="61">
        <v>326001</v>
      </c>
      <c r="B22" s="118" t="s">
        <v>24</v>
      </c>
      <c r="C22" s="63">
        <v>24000</v>
      </c>
    </row>
    <row r="23" spans="1:7">
      <c r="A23" s="61">
        <v>3336001</v>
      </c>
      <c r="B23" s="118" t="s">
        <v>872</v>
      </c>
      <c r="C23" s="63">
        <v>15000</v>
      </c>
    </row>
    <row r="24" spans="1:7">
      <c r="A24" s="61">
        <v>351001</v>
      </c>
      <c r="B24" s="118" t="s">
        <v>850</v>
      </c>
      <c r="C24" s="63">
        <v>250000</v>
      </c>
    </row>
    <row r="25" spans="1:7">
      <c r="A25" s="61">
        <v>355001</v>
      </c>
      <c r="B25" s="118" t="s">
        <v>26</v>
      </c>
      <c r="C25" s="63">
        <v>250000</v>
      </c>
    </row>
    <row r="26" spans="1:7">
      <c r="A26" s="61">
        <v>357001</v>
      </c>
      <c r="B26" s="118" t="s">
        <v>873</v>
      </c>
      <c r="C26" s="63">
        <v>30000</v>
      </c>
    </row>
    <row r="27" spans="1:7">
      <c r="A27" s="61">
        <v>511001</v>
      </c>
      <c r="B27" s="118" t="s">
        <v>32</v>
      </c>
      <c r="C27" s="63">
        <v>20000</v>
      </c>
    </row>
    <row r="28" spans="1:7">
      <c r="A28" s="61">
        <v>541001</v>
      </c>
      <c r="B28" s="118" t="s">
        <v>874</v>
      </c>
      <c r="C28" s="63">
        <v>500000</v>
      </c>
    </row>
    <row r="29" spans="1:7">
      <c r="A29" s="61">
        <v>567001</v>
      </c>
      <c r="B29" s="118" t="s">
        <v>374</v>
      </c>
      <c r="C29" s="63">
        <v>90000</v>
      </c>
    </row>
    <row r="30" spans="1:7">
      <c r="A30" s="208">
        <v>569001</v>
      </c>
      <c r="B30" s="118" t="s">
        <v>375</v>
      </c>
      <c r="C30" s="209">
        <v>50000</v>
      </c>
    </row>
    <row r="31" spans="1:7">
      <c r="A31" s="208">
        <v>216001</v>
      </c>
      <c r="B31" s="118" t="s">
        <v>10</v>
      </c>
      <c r="C31" s="209">
        <v>40328</v>
      </c>
    </row>
    <row r="32" spans="1:7">
      <c r="A32" s="208">
        <v>329001</v>
      </c>
      <c r="B32" s="118" t="s">
        <v>875</v>
      </c>
      <c r="C32" s="209">
        <v>50000</v>
      </c>
    </row>
    <row r="33" spans="1:4">
      <c r="A33" s="252" t="s">
        <v>802</v>
      </c>
      <c r="B33" s="228"/>
      <c r="C33" s="211">
        <f>SUM(C2:C32)</f>
        <v>24192328</v>
      </c>
      <c r="D33" s="157" t="s">
        <v>876</v>
      </c>
    </row>
    <row r="34" spans="1:4">
      <c r="A34" s="212"/>
      <c r="B34" s="212"/>
      <c r="C34" s="213"/>
    </row>
    <row r="35" spans="1:4">
      <c r="A35" s="210"/>
      <c r="B35" s="210"/>
      <c r="C35" s="211"/>
    </row>
    <row r="36" spans="1:4">
      <c r="A36" s="212"/>
      <c r="B36" s="212"/>
      <c r="C36" s="213"/>
    </row>
    <row r="37" spans="1:4">
      <c r="A37" s="212"/>
      <c r="B37" s="212"/>
      <c r="C37" s="213"/>
    </row>
    <row r="38" spans="1:4">
      <c r="A38" s="210"/>
      <c r="B38" s="210"/>
      <c r="C38" s="211"/>
    </row>
    <row r="39" spans="1:4">
      <c r="A39" s="212"/>
      <c r="B39" s="212"/>
      <c r="C39" s="213"/>
    </row>
    <row r="40" spans="1:4">
      <c r="A40" s="212"/>
      <c r="B40" s="212"/>
      <c r="C40" s="213"/>
    </row>
    <row r="41" spans="1:4">
      <c r="A41" s="252"/>
      <c r="B41" s="228"/>
      <c r="C41" s="211"/>
    </row>
    <row r="42" spans="1:4">
      <c r="A42" s="64"/>
    </row>
  </sheetData>
  <mergeCells count="3">
    <mergeCell ref="A1:C1"/>
    <mergeCell ref="A33:B33"/>
    <mergeCell ref="A41:B4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000"/>
  <sheetViews>
    <sheetView workbookViewId="0"/>
  </sheetViews>
  <sheetFormatPr baseColWidth="10" defaultColWidth="14.42578125" defaultRowHeight="15" customHeight="1"/>
  <cols>
    <col min="1" max="1" width="20.28515625" customWidth="1"/>
    <col min="2" max="2" width="41.5703125" customWidth="1"/>
    <col min="3" max="3" width="14" customWidth="1"/>
    <col min="4" max="26" width="10.7109375" customWidth="1"/>
  </cols>
  <sheetData>
    <row r="1" spans="1:3" ht="15.75">
      <c r="A1" s="250" t="s">
        <v>650</v>
      </c>
      <c r="B1" s="235"/>
      <c r="C1" s="238"/>
    </row>
    <row r="2" spans="1:3">
      <c r="A2" s="198" t="s">
        <v>653</v>
      </c>
      <c r="B2" s="214" t="s">
        <v>877</v>
      </c>
      <c r="C2" s="198" t="s">
        <v>805</v>
      </c>
    </row>
    <row r="3" spans="1:3">
      <c r="A3" s="157" t="s">
        <v>878</v>
      </c>
      <c r="B3" s="183">
        <v>2000</v>
      </c>
      <c r="C3" s="215">
        <v>24000</v>
      </c>
    </row>
    <row r="4" spans="1:3">
      <c r="A4" s="157" t="s">
        <v>879</v>
      </c>
      <c r="B4" s="183">
        <v>1000</v>
      </c>
      <c r="C4" s="215">
        <v>12000</v>
      </c>
    </row>
    <row r="5" spans="1:3">
      <c r="A5" s="157" t="s">
        <v>880</v>
      </c>
      <c r="B5" s="183">
        <v>1000</v>
      </c>
      <c r="C5" s="215">
        <v>12000</v>
      </c>
    </row>
    <row r="6" spans="1:3">
      <c r="A6" s="157" t="s">
        <v>881</v>
      </c>
      <c r="B6" s="183">
        <v>2500</v>
      </c>
      <c r="C6" s="215">
        <v>30000</v>
      </c>
    </row>
    <row r="7" spans="1:3">
      <c r="A7" s="157" t="s">
        <v>882</v>
      </c>
      <c r="B7" s="183">
        <v>2000</v>
      </c>
      <c r="C7" s="215">
        <v>24000</v>
      </c>
    </row>
    <row r="8" spans="1:3">
      <c r="A8" s="157" t="s">
        <v>883</v>
      </c>
      <c r="B8" s="183">
        <v>1000</v>
      </c>
      <c r="C8" s="215">
        <v>12000</v>
      </c>
    </row>
    <row r="9" spans="1:3">
      <c r="A9" s="251" t="s">
        <v>376</v>
      </c>
      <c r="B9" s="228"/>
      <c r="C9" s="216">
        <f>SUM(C3:C8)</f>
        <v>114000</v>
      </c>
    </row>
    <row r="10" spans="1:3">
      <c r="B10" s="5"/>
      <c r="C10" s="215"/>
    </row>
    <row r="11" spans="1:3">
      <c r="B11" s="5"/>
      <c r="C11" s="215"/>
    </row>
    <row r="12" spans="1:3">
      <c r="B12" s="5"/>
      <c r="C12" s="215"/>
    </row>
    <row r="13" spans="1:3">
      <c r="B13" s="5"/>
      <c r="C13" s="215"/>
    </row>
    <row r="14" spans="1:3">
      <c r="B14" s="5"/>
      <c r="C14" s="215"/>
    </row>
    <row r="15" spans="1:3">
      <c r="C15" s="199"/>
    </row>
    <row r="16" spans="1:3">
      <c r="C16" s="199"/>
    </row>
    <row r="17" spans="1:3">
      <c r="C17" s="199"/>
    </row>
    <row r="18" spans="1:3">
      <c r="C18" s="199"/>
    </row>
    <row r="19" spans="1:3">
      <c r="C19" s="199"/>
    </row>
    <row r="20" spans="1:3">
      <c r="C20" s="199"/>
    </row>
    <row r="21" spans="1:3" ht="15.75" customHeight="1">
      <c r="A21" s="251"/>
      <c r="B21" s="228"/>
      <c r="C21" s="201"/>
    </row>
    <row r="22" spans="1:3" ht="15.75" customHeight="1">
      <c r="C22" s="183"/>
    </row>
    <row r="23" spans="1:3" ht="15.75" customHeight="1">
      <c r="C23" s="183"/>
    </row>
    <row r="24" spans="1:3" ht="15.75" customHeight="1">
      <c r="C24" s="183"/>
    </row>
    <row r="25" spans="1:3" ht="15.75" customHeight="1">
      <c r="C25" s="183"/>
    </row>
    <row r="26" spans="1:3" ht="15.75" customHeight="1">
      <c r="C26" s="183"/>
    </row>
    <row r="27" spans="1:3" ht="15.75" customHeight="1">
      <c r="C27" s="183"/>
    </row>
    <row r="28" spans="1:3" ht="15.75" customHeight="1">
      <c r="C28" s="183"/>
    </row>
    <row r="29" spans="1:3" ht="15.75" customHeight="1">
      <c r="C29" s="183"/>
    </row>
    <row r="30" spans="1:3" ht="15.75" customHeight="1">
      <c r="C30" s="183"/>
    </row>
    <row r="31" spans="1:3" ht="15.75" customHeight="1">
      <c r="C31" s="183"/>
    </row>
    <row r="32" spans="1:3" ht="15.75" customHeight="1">
      <c r="C32" s="183"/>
    </row>
    <row r="33" spans="1:3" ht="15.75" customHeight="1">
      <c r="C33" s="183"/>
    </row>
    <row r="34" spans="1:3" ht="15.75" customHeight="1">
      <c r="C34" s="183"/>
    </row>
    <row r="35" spans="1:3" ht="15.75" customHeight="1">
      <c r="C35" s="183"/>
    </row>
    <row r="36" spans="1:3" ht="15.75" customHeight="1">
      <c r="C36" s="183"/>
    </row>
    <row r="37" spans="1:3" ht="15.75" customHeight="1">
      <c r="C37" s="183"/>
    </row>
    <row r="38" spans="1:3" ht="15.75" customHeight="1">
      <c r="C38" s="183"/>
    </row>
    <row r="39" spans="1:3" ht="15.75" customHeight="1">
      <c r="A39" s="251"/>
      <c r="B39" s="228"/>
      <c r="C39" s="202"/>
    </row>
    <row r="40" spans="1:3" ht="15.75" customHeight="1">
      <c r="C40" s="5"/>
    </row>
    <row r="41" spans="1:3" ht="15.75" customHeight="1">
      <c r="C41" s="5"/>
    </row>
    <row r="42" spans="1:3" ht="15.75" customHeight="1">
      <c r="C42" s="5"/>
    </row>
    <row r="43" spans="1:3" ht="15.75" customHeight="1">
      <c r="C43" s="5"/>
    </row>
    <row r="44" spans="1:3" ht="15.75" customHeight="1">
      <c r="C44" s="5"/>
    </row>
    <row r="45" spans="1:3" ht="15.75" customHeight="1">
      <c r="C45" s="5"/>
    </row>
    <row r="46" spans="1:3" ht="15.75" customHeight="1">
      <c r="C46" s="5"/>
    </row>
    <row r="47" spans="1:3" ht="15.75" customHeight="1">
      <c r="C47" s="5"/>
    </row>
    <row r="48" spans="1:3" ht="15.75" customHeight="1">
      <c r="C48" s="5"/>
    </row>
    <row r="49" spans="3:3" ht="15.75" customHeight="1">
      <c r="C49" s="5"/>
    </row>
    <row r="50" spans="3:3" ht="15.75" customHeight="1">
      <c r="C50" s="5"/>
    </row>
    <row r="51" spans="3:3" ht="15.75" customHeight="1">
      <c r="C51" s="5"/>
    </row>
    <row r="52" spans="3:3" ht="15.75" customHeight="1">
      <c r="C52" s="5"/>
    </row>
    <row r="53" spans="3:3" ht="15.75" customHeight="1">
      <c r="C53" s="5"/>
    </row>
    <row r="54" spans="3:3" ht="15.75" customHeight="1">
      <c r="C54" s="5"/>
    </row>
    <row r="55" spans="3:3" ht="15.75" customHeight="1">
      <c r="C55" s="5"/>
    </row>
    <row r="56" spans="3:3" ht="15.75" customHeight="1">
      <c r="C56" s="5"/>
    </row>
    <row r="57" spans="3:3" ht="15.75" customHeight="1">
      <c r="C57" s="5"/>
    </row>
    <row r="58" spans="3:3" ht="15.75" customHeight="1"/>
    <row r="59" spans="3:3" ht="15.75" customHeight="1"/>
    <row r="60" spans="3:3" ht="15.75" customHeight="1"/>
    <row r="61" spans="3:3" ht="15.75" customHeight="1"/>
    <row r="62" spans="3:3" ht="15.75" customHeight="1"/>
    <row r="63" spans="3:3" ht="15.75" customHeight="1"/>
    <row r="64" spans="3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C1"/>
    <mergeCell ref="A9:B9"/>
    <mergeCell ref="A21:B21"/>
    <mergeCell ref="A39:B3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81"/>
  <sheetViews>
    <sheetView workbookViewId="0"/>
  </sheetViews>
  <sheetFormatPr baseColWidth="10" defaultColWidth="14.42578125" defaultRowHeight="15" customHeight="1"/>
  <cols>
    <col min="1" max="1" width="160.5703125" customWidth="1"/>
    <col min="2" max="2" width="23.5703125" customWidth="1"/>
    <col min="3" max="3" width="25.7109375" customWidth="1"/>
  </cols>
  <sheetData>
    <row r="1" spans="1:5">
      <c r="A1" s="6"/>
      <c r="B1" s="6"/>
      <c r="C1" s="7"/>
      <c r="D1" s="6"/>
      <c r="E1" s="6"/>
    </row>
    <row r="2" spans="1:5">
      <c r="A2" s="8" t="s">
        <v>33</v>
      </c>
      <c r="B2" s="8" t="s">
        <v>34</v>
      </c>
      <c r="C2" s="8" t="s">
        <v>35</v>
      </c>
      <c r="D2" s="8" t="s">
        <v>36</v>
      </c>
      <c r="E2" s="8" t="s">
        <v>37</v>
      </c>
    </row>
    <row r="3" spans="1:5">
      <c r="A3" s="221"/>
      <c r="B3" s="222"/>
      <c r="C3" s="222"/>
      <c r="D3" s="222"/>
      <c r="E3" s="223"/>
    </row>
    <row r="4" spans="1:5">
      <c r="A4" s="9" t="s">
        <v>38</v>
      </c>
      <c r="B4" s="9" t="s">
        <v>39</v>
      </c>
      <c r="C4" s="9">
        <v>9</v>
      </c>
      <c r="D4" s="10">
        <v>2000</v>
      </c>
      <c r="E4" s="10">
        <v>18000</v>
      </c>
    </row>
    <row r="5" spans="1:5">
      <c r="A5" s="9" t="s">
        <v>40</v>
      </c>
      <c r="B5" s="9" t="s">
        <v>39</v>
      </c>
      <c r="C5" s="9">
        <v>9</v>
      </c>
      <c r="D5" s="10">
        <v>3000</v>
      </c>
      <c r="E5" s="10">
        <v>27000</v>
      </c>
    </row>
    <row r="6" spans="1:5">
      <c r="A6" s="9" t="s">
        <v>41</v>
      </c>
      <c r="B6" s="9" t="s">
        <v>39</v>
      </c>
      <c r="C6" s="9">
        <v>6</v>
      </c>
      <c r="D6" s="10">
        <v>12000</v>
      </c>
      <c r="E6" s="10">
        <v>72000</v>
      </c>
    </row>
    <row r="7" spans="1:5">
      <c r="A7" s="224" t="s">
        <v>42</v>
      </c>
      <c r="B7" s="222"/>
      <c r="C7" s="222"/>
      <c r="D7" s="222"/>
      <c r="E7" s="223"/>
    </row>
    <row r="8" spans="1:5">
      <c r="A8" s="11" t="s">
        <v>43</v>
      </c>
      <c r="B8" s="9" t="s">
        <v>44</v>
      </c>
      <c r="C8" s="9">
        <v>30</v>
      </c>
      <c r="D8" s="12">
        <v>999</v>
      </c>
      <c r="E8" s="12">
        <v>29970</v>
      </c>
    </row>
    <row r="9" spans="1:5">
      <c r="A9" s="11" t="s">
        <v>45</v>
      </c>
      <c r="B9" s="9" t="s">
        <v>44</v>
      </c>
      <c r="C9" s="9">
        <v>6</v>
      </c>
      <c r="D9" s="12">
        <v>1199</v>
      </c>
      <c r="E9" s="12">
        <v>7194</v>
      </c>
    </row>
    <row r="10" spans="1:5">
      <c r="A10" s="11" t="s">
        <v>46</v>
      </c>
      <c r="B10" s="9" t="s">
        <v>47</v>
      </c>
      <c r="C10" s="9">
        <v>3</v>
      </c>
      <c r="D10" s="12">
        <v>120.6</v>
      </c>
      <c r="E10" s="12">
        <v>361.8</v>
      </c>
    </row>
    <row r="11" spans="1:5">
      <c r="A11" s="11" t="s">
        <v>48</v>
      </c>
      <c r="B11" s="9" t="s">
        <v>47</v>
      </c>
      <c r="C11" s="9">
        <v>3</v>
      </c>
      <c r="D11" s="12">
        <v>60.97</v>
      </c>
      <c r="E11" s="12">
        <v>182.91</v>
      </c>
    </row>
    <row r="12" spans="1:5">
      <c r="A12" s="13" t="s">
        <v>49</v>
      </c>
      <c r="B12" s="14" t="s">
        <v>47</v>
      </c>
      <c r="C12" s="9">
        <v>3</v>
      </c>
      <c r="D12" s="12">
        <v>54.56</v>
      </c>
      <c r="E12" s="12">
        <v>163.68</v>
      </c>
    </row>
    <row r="13" spans="1:5">
      <c r="A13" s="15" t="s">
        <v>50</v>
      </c>
      <c r="B13" s="9" t="s">
        <v>51</v>
      </c>
      <c r="C13" s="9">
        <v>12</v>
      </c>
      <c r="D13" s="12">
        <v>205.63</v>
      </c>
      <c r="E13" s="12">
        <v>2467.56</v>
      </c>
    </row>
    <row r="14" spans="1:5">
      <c r="A14" s="11" t="s">
        <v>52</v>
      </c>
      <c r="B14" s="9" t="s">
        <v>51</v>
      </c>
      <c r="C14" s="9">
        <v>15</v>
      </c>
      <c r="D14" s="12">
        <v>136.16</v>
      </c>
      <c r="E14" s="12">
        <v>2042.4</v>
      </c>
    </row>
    <row r="15" spans="1:5">
      <c r="A15" s="11" t="s">
        <v>53</v>
      </c>
      <c r="B15" s="9" t="s">
        <v>47</v>
      </c>
      <c r="C15" s="9">
        <v>30</v>
      </c>
      <c r="D15" s="16">
        <v>100.68</v>
      </c>
      <c r="E15" s="12">
        <v>3020.4</v>
      </c>
    </row>
    <row r="16" spans="1:5">
      <c r="A16" s="11" t="s">
        <v>54</v>
      </c>
      <c r="B16" s="9" t="s">
        <v>51</v>
      </c>
      <c r="C16" s="9">
        <v>15</v>
      </c>
      <c r="D16" s="12">
        <v>40.799999999999997</v>
      </c>
      <c r="E16" s="12">
        <v>612</v>
      </c>
    </row>
    <row r="17" spans="1:5">
      <c r="A17" s="11" t="s">
        <v>55</v>
      </c>
      <c r="B17" s="9" t="s">
        <v>51</v>
      </c>
      <c r="C17" s="9">
        <v>3</v>
      </c>
      <c r="D17" s="12">
        <v>40.799999999999997</v>
      </c>
      <c r="E17" s="12">
        <v>122.4</v>
      </c>
    </row>
    <row r="18" spans="1:5">
      <c r="A18" s="11" t="s">
        <v>56</v>
      </c>
      <c r="B18" s="9" t="s">
        <v>51</v>
      </c>
      <c r="C18" s="9">
        <v>9</v>
      </c>
      <c r="D18" s="12">
        <v>40.799999999999997</v>
      </c>
      <c r="E18" s="12">
        <v>367.2</v>
      </c>
    </row>
    <row r="19" spans="1:5">
      <c r="A19" s="11" t="s">
        <v>57</v>
      </c>
      <c r="B19" s="9" t="s">
        <v>51</v>
      </c>
      <c r="C19" s="9">
        <v>6</v>
      </c>
      <c r="D19" s="12">
        <v>68.69</v>
      </c>
      <c r="E19" s="12">
        <v>412.14</v>
      </c>
    </row>
    <row r="20" spans="1:5">
      <c r="A20" s="11" t="s">
        <v>58</v>
      </c>
      <c r="B20" s="9" t="s">
        <v>51</v>
      </c>
      <c r="C20" s="9">
        <v>15</v>
      </c>
      <c r="D20" s="12">
        <v>181.58</v>
      </c>
      <c r="E20" s="12">
        <v>2723.7</v>
      </c>
    </row>
    <row r="21" spans="1:5">
      <c r="A21" s="11" t="s">
        <v>59</v>
      </c>
      <c r="B21" s="9" t="s">
        <v>51</v>
      </c>
      <c r="C21" s="9">
        <v>9</v>
      </c>
      <c r="D21" s="12">
        <v>214.82</v>
      </c>
      <c r="E21" s="12">
        <v>1933.38</v>
      </c>
    </row>
    <row r="22" spans="1:5">
      <c r="A22" s="11" t="s">
        <v>60</v>
      </c>
      <c r="B22" s="9" t="s">
        <v>61</v>
      </c>
      <c r="C22" s="9">
        <v>18</v>
      </c>
      <c r="D22" s="12">
        <v>33.24</v>
      </c>
      <c r="E22" s="12">
        <v>598.32000000000005</v>
      </c>
    </row>
    <row r="23" spans="1:5">
      <c r="A23" s="11" t="s">
        <v>62</v>
      </c>
      <c r="B23" s="9" t="s">
        <v>61</v>
      </c>
      <c r="C23" s="9">
        <v>10</v>
      </c>
      <c r="D23" s="12">
        <v>31.2</v>
      </c>
      <c r="E23" s="12">
        <v>312</v>
      </c>
    </row>
    <row r="24" spans="1:5">
      <c r="A24" s="11" t="s">
        <v>63</v>
      </c>
      <c r="B24" s="11" t="s">
        <v>61</v>
      </c>
      <c r="C24" s="11">
        <v>3</v>
      </c>
      <c r="D24" s="17">
        <v>71.2</v>
      </c>
      <c r="E24" s="17">
        <v>213.6</v>
      </c>
    </row>
    <row r="25" spans="1:5">
      <c r="A25" s="11" t="s">
        <v>64</v>
      </c>
      <c r="B25" s="11" t="s">
        <v>61</v>
      </c>
      <c r="C25" s="11">
        <v>35</v>
      </c>
      <c r="D25" s="17">
        <v>2.6</v>
      </c>
      <c r="E25" s="17">
        <v>91</v>
      </c>
    </row>
    <row r="26" spans="1:5">
      <c r="A26" s="11" t="s">
        <v>65</v>
      </c>
      <c r="B26" s="11" t="s">
        <v>47</v>
      </c>
      <c r="C26" s="11">
        <v>12</v>
      </c>
      <c r="D26" s="17">
        <v>120.3</v>
      </c>
      <c r="E26" s="17">
        <v>1443.6</v>
      </c>
    </row>
    <row r="27" spans="1:5">
      <c r="A27" s="11" t="s">
        <v>66</v>
      </c>
      <c r="B27" s="11" t="s">
        <v>61</v>
      </c>
      <c r="C27" s="11">
        <v>9</v>
      </c>
      <c r="D27" s="17">
        <v>29.57</v>
      </c>
      <c r="E27" s="17">
        <v>266.13</v>
      </c>
    </row>
    <row r="28" spans="1:5">
      <c r="A28" s="11" t="s">
        <v>67</v>
      </c>
      <c r="B28" s="11" t="s">
        <v>51</v>
      </c>
      <c r="C28" s="11">
        <v>15</v>
      </c>
      <c r="D28" s="17">
        <v>12.53</v>
      </c>
      <c r="E28" s="17">
        <v>187.95</v>
      </c>
    </row>
    <row r="29" spans="1:5">
      <c r="A29" s="11" t="s">
        <v>68</v>
      </c>
      <c r="B29" s="11" t="s">
        <v>51</v>
      </c>
      <c r="C29" s="11">
        <v>15</v>
      </c>
      <c r="D29" s="17">
        <v>11.1</v>
      </c>
      <c r="E29" s="17">
        <v>166.5</v>
      </c>
    </row>
    <row r="30" spans="1:5">
      <c r="A30" s="11" t="s">
        <v>69</v>
      </c>
      <c r="B30" s="11" t="s">
        <v>51</v>
      </c>
      <c r="C30" s="11">
        <v>15</v>
      </c>
      <c r="D30" s="17">
        <v>8.9</v>
      </c>
      <c r="E30" s="17">
        <v>133.5</v>
      </c>
    </row>
    <row r="31" spans="1:5">
      <c r="A31" s="11" t="s">
        <v>70</v>
      </c>
      <c r="B31" s="9" t="s">
        <v>61</v>
      </c>
      <c r="C31" s="9">
        <v>25</v>
      </c>
      <c r="D31" s="12">
        <v>32.36</v>
      </c>
      <c r="E31" s="12">
        <v>809</v>
      </c>
    </row>
    <row r="32" spans="1:5">
      <c r="A32" s="11" t="s">
        <v>71</v>
      </c>
      <c r="B32" s="9" t="s">
        <v>61</v>
      </c>
      <c r="C32" s="9">
        <v>20</v>
      </c>
      <c r="D32" s="12">
        <v>37.950000000000003</v>
      </c>
      <c r="E32" s="12">
        <v>759</v>
      </c>
    </row>
    <row r="33" spans="1:5">
      <c r="A33" s="11" t="s">
        <v>72</v>
      </c>
      <c r="B33" s="9" t="s">
        <v>61</v>
      </c>
      <c r="C33" s="9">
        <v>12</v>
      </c>
      <c r="D33" s="16">
        <v>9.5</v>
      </c>
      <c r="E33" s="16">
        <v>114</v>
      </c>
    </row>
    <row r="34" spans="1:5">
      <c r="A34" s="11" t="s">
        <v>73</v>
      </c>
      <c r="B34" s="9" t="s">
        <v>51</v>
      </c>
      <c r="C34" s="9">
        <v>15</v>
      </c>
      <c r="D34" s="12">
        <v>60.52</v>
      </c>
      <c r="E34" s="12">
        <v>907.8</v>
      </c>
    </row>
    <row r="35" spans="1:5">
      <c r="A35" s="11" t="s">
        <v>74</v>
      </c>
      <c r="B35" s="9" t="s">
        <v>51</v>
      </c>
      <c r="C35" s="9">
        <v>15</v>
      </c>
      <c r="D35" s="12">
        <v>22.69</v>
      </c>
      <c r="E35" s="12">
        <v>340.35</v>
      </c>
    </row>
    <row r="36" spans="1:5">
      <c r="A36" s="11" t="s">
        <v>75</v>
      </c>
      <c r="B36" s="9" t="s">
        <v>51</v>
      </c>
      <c r="C36" s="9">
        <v>15</v>
      </c>
      <c r="D36" s="12">
        <v>12.26</v>
      </c>
      <c r="E36" s="12">
        <v>183.9</v>
      </c>
    </row>
    <row r="37" spans="1:5">
      <c r="A37" s="11" t="s">
        <v>76</v>
      </c>
      <c r="B37" s="9" t="s">
        <v>51</v>
      </c>
      <c r="C37" s="9">
        <v>12</v>
      </c>
      <c r="D37" s="12">
        <v>84.08</v>
      </c>
      <c r="E37" s="12">
        <v>1008.96</v>
      </c>
    </row>
    <row r="38" spans="1:5">
      <c r="A38" s="11" t="s">
        <v>77</v>
      </c>
      <c r="B38" s="9" t="s">
        <v>47</v>
      </c>
      <c r="C38" s="9">
        <v>3</v>
      </c>
      <c r="D38" s="18">
        <v>158.56</v>
      </c>
      <c r="E38" s="18">
        <v>475.68</v>
      </c>
    </row>
    <row r="39" spans="1:5">
      <c r="A39" s="11" t="s">
        <v>78</v>
      </c>
      <c r="B39" s="9" t="s">
        <v>61</v>
      </c>
      <c r="C39" s="9">
        <v>12</v>
      </c>
      <c r="D39" s="12">
        <v>24.96</v>
      </c>
      <c r="E39" s="12">
        <v>299.52</v>
      </c>
    </row>
    <row r="40" spans="1:5">
      <c r="A40" s="11" t="s">
        <v>79</v>
      </c>
      <c r="B40" s="9" t="s">
        <v>51</v>
      </c>
      <c r="C40" s="9">
        <v>9</v>
      </c>
      <c r="D40" s="16">
        <v>37.75</v>
      </c>
      <c r="E40" s="16">
        <v>339.75</v>
      </c>
    </row>
    <row r="41" spans="1:5">
      <c r="A41" s="11" t="s">
        <v>80</v>
      </c>
      <c r="B41" s="9" t="s">
        <v>51</v>
      </c>
      <c r="C41" s="9">
        <v>9</v>
      </c>
      <c r="D41" s="12">
        <v>36.6</v>
      </c>
      <c r="E41" s="12">
        <v>329.4</v>
      </c>
    </row>
    <row r="42" spans="1:5">
      <c r="A42" s="11" t="s">
        <v>81</v>
      </c>
      <c r="B42" s="9" t="s">
        <v>61</v>
      </c>
      <c r="C42" s="9">
        <v>9</v>
      </c>
      <c r="D42" s="12">
        <v>10.58</v>
      </c>
      <c r="E42" s="12">
        <v>95.22</v>
      </c>
    </row>
    <row r="43" spans="1:5">
      <c r="A43" s="11" t="s">
        <v>82</v>
      </c>
      <c r="B43" s="9" t="s">
        <v>61</v>
      </c>
      <c r="C43" s="9">
        <v>9</v>
      </c>
      <c r="D43" s="12">
        <v>53.12</v>
      </c>
      <c r="E43" s="12">
        <v>478.08</v>
      </c>
    </row>
    <row r="44" spans="1:5">
      <c r="A44" s="11" t="s">
        <v>83</v>
      </c>
      <c r="B44" s="9" t="s">
        <v>61</v>
      </c>
      <c r="C44" s="9">
        <v>20</v>
      </c>
      <c r="D44" s="12">
        <v>50.15</v>
      </c>
      <c r="E44" s="12">
        <v>1003</v>
      </c>
    </row>
    <row r="45" spans="1:5">
      <c r="A45" s="11" t="s">
        <v>84</v>
      </c>
      <c r="B45" s="9" t="s">
        <v>61</v>
      </c>
      <c r="C45" s="9">
        <v>3</v>
      </c>
      <c r="D45" s="12">
        <v>109.73</v>
      </c>
      <c r="E45" s="12">
        <v>329.19</v>
      </c>
    </row>
    <row r="46" spans="1:5">
      <c r="A46" s="19" t="s">
        <v>85</v>
      </c>
      <c r="B46" s="9" t="s">
        <v>47</v>
      </c>
      <c r="C46" s="9">
        <v>9</v>
      </c>
      <c r="D46" s="12">
        <v>59.63</v>
      </c>
      <c r="E46" s="12">
        <v>536.66999999999996</v>
      </c>
    </row>
    <row r="47" spans="1:5">
      <c r="A47" s="19" t="s">
        <v>86</v>
      </c>
      <c r="B47" s="11" t="s">
        <v>47</v>
      </c>
      <c r="C47" s="11">
        <v>9</v>
      </c>
      <c r="D47" s="17">
        <v>62.5</v>
      </c>
      <c r="E47" s="17">
        <v>562.5</v>
      </c>
    </row>
    <row r="48" spans="1:5">
      <c r="A48" s="20" t="s">
        <v>87</v>
      </c>
      <c r="B48" s="14" t="s">
        <v>51</v>
      </c>
      <c r="C48" s="9">
        <v>3</v>
      </c>
      <c r="D48" s="12">
        <v>237.09</v>
      </c>
      <c r="E48" s="12">
        <v>711.27</v>
      </c>
    </row>
    <row r="49" spans="1:5">
      <c r="A49" s="15" t="s">
        <v>88</v>
      </c>
      <c r="B49" s="9" t="s">
        <v>51</v>
      </c>
      <c r="C49" s="9">
        <v>3</v>
      </c>
      <c r="D49" s="12">
        <v>51.34</v>
      </c>
      <c r="E49" s="12">
        <v>154.02000000000001</v>
      </c>
    </row>
    <row r="50" spans="1:5">
      <c r="A50" s="11" t="s">
        <v>89</v>
      </c>
      <c r="B50" s="9" t="s">
        <v>47</v>
      </c>
      <c r="C50" s="9">
        <v>9</v>
      </c>
      <c r="D50" s="12">
        <v>48.94</v>
      </c>
      <c r="E50" s="12">
        <v>440.46</v>
      </c>
    </row>
    <row r="51" spans="1:5">
      <c r="A51" s="11" t="s">
        <v>90</v>
      </c>
      <c r="B51" s="9" t="s">
        <v>61</v>
      </c>
      <c r="C51" s="9">
        <v>9</v>
      </c>
      <c r="D51" s="12">
        <v>12.46</v>
      </c>
      <c r="E51" s="12">
        <v>112.14</v>
      </c>
    </row>
    <row r="52" spans="1:5">
      <c r="A52" s="11" t="s">
        <v>91</v>
      </c>
      <c r="B52" s="9" t="s">
        <v>61</v>
      </c>
      <c r="C52" s="9">
        <v>12</v>
      </c>
      <c r="D52" s="12">
        <v>12.46</v>
      </c>
      <c r="E52" s="12">
        <v>149.52000000000001</v>
      </c>
    </row>
    <row r="53" spans="1:5">
      <c r="A53" s="11" t="s">
        <v>92</v>
      </c>
      <c r="B53" s="9" t="s">
        <v>61</v>
      </c>
      <c r="C53" s="9">
        <v>12</v>
      </c>
      <c r="D53" s="12">
        <v>12.46</v>
      </c>
      <c r="E53" s="12">
        <v>149.52000000000001</v>
      </c>
    </row>
    <row r="54" spans="1:5">
      <c r="A54" s="11" t="s">
        <v>93</v>
      </c>
      <c r="B54" s="9" t="s">
        <v>47</v>
      </c>
      <c r="C54" s="9">
        <v>3</v>
      </c>
      <c r="D54" s="12">
        <v>204.6</v>
      </c>
      <c r="E54" s="12">
        <v>613.79999999999995</v>
      </c>
    </row>
    <row r="55" spans="1:5">
      <c r="A55" s="11" t="s">
        <v>94</v>
      </c>
      <c r="B55" s="9" t="s">
        <v>47</v>
      </c>
      <c r="C55" s="9">
        <v>6</v>
      </c>
      <c r="D55" s="12">
        <v>139.72</v>
      </c>
      <c r="E55" s="12">
        <v>838.32</v>
      </c>
    </row>
    <row r="56" spans="1:5">
      <c r="A56" s="11" t="s">
        <v>95</v>
      </c>
      <c r="B56" s="9" t="s">
        <v>61</v>
      </c>
      <c r="C56" s="9">
        <v>12</v>
      </c>
      <c r="D56" s="12">
        <v>9.9499999999999993</v>
      </c>
      <c r="E56" s="12">
        <v>119.4</v>
      </c>
    </row>
    <row r="57" spans="1:5">
      <c r="A57" s="11" t="s">
        <v>96</v>
      </c>
      <c r="B57" s="9" t="s">
        <v>51</v>
      </c>
      <c r="C57" s="9">
        <v>12</v>
      </c>
      <c r="D57" s="12">
        <v>42.07</v>
      </c>
      <c r="E57" s="12">
        <v>504.84</v>
      </c>
    </row>
    <row r="58" spans="1:5">
      <c r="A58" s="11" t="s">
        <v>97</v>
      </c>
      <c r="B58" s="9" t="s">
        <v>61</v>
      </c>
      <c r="C58" s="9">
        <v>24</v>
      </c>
      <c r="D58" s="12">
        <v>15.91</v>
      </c>
      <c r="E58" s="12">
        <v>381.84</v>
      </c>
    </row>
    <row r="59" spans="1:5">
      <c r="A59" s="11" t="s">
        <v>98</v>
      </c>
      <c r="B59" s="9" t="s">
        <v>47</v>
      </c>
      <c r="C59" s="9">
        <v>3</v>
      </c>
      <c r="D59" s="12">
        <v>41.65</v>
      </c>
      <c r="E59" s="12">
        <v>124.95</v>
      </c>
    </row>
    <row r="60" spans="1:5">
      <c r="A60" s="11" t="s">
        <v>99</v>
      </c>
      <c r="B60" s="9" t="s">
        <v>61</v>
      </c>
      <c r="C60" s="9">
        <v>6</v>
      </c>
      <c r="D60" s="12">
        <v>73.959999999999994</v>
      </c>
      <c r="E60" s="12">
        <v>443.76</v>
      </c>
    </row>
    <row r="61" spans="1:5">
      <c r="A61" s="21" t="s">
        <v>100</v>
      </c>
      <c r="B61" s="14" t="s">
        <v>61</v>
      </c>
      <c r="C61" s="9">
        <v>3</v>
      </c>
      <c r="D61" s="12">
        <v>26.4</v>
      </c>
      <c r="E61" s="12">
        <v>79.2</v>
      </c>
    </row>
    <row r="62" spans="1:5">
      <c r="A62" s="22" t="s">
        <v>101</v>
      </c>
      <c r="B62" s="9" t="s">
        <v>61</v>
      </c>
      <c r="C62" s="9">
        <v>6</v>
      </c>
      <c r="D62" s="12">
        <v>30.58</v>
      </c>
      <c r="E62" s="12">
        <v>183.48</v>
      </c>
    </row>
    <row r="63" spans="1:5">
      <c r="A63" s="21" t="s">
        <v>102</v>
      </c>
      <c r="B63" s="23" t="s">
        <v>61</v>
      </c>
      <c r="C63" s="11">
        <v>3</v>
      </c>
      <c r="D63" s="17">
        <v>17</v>
      </c>
      <c r="E63" s="17">
        <v>51</v>
      </c>
    </row>
    <row r="64" spans="1:5">
      <c r="A64" s="15" t="s">
        <v>103</v>
      </c>
      <c r="B64" s="11" t="s">
        <v>61</v>
      </c>
      <c r="C64" s="11">
        <v>12</v>
      </c>
      <c r="D64" s="17">
        <v>20.079999999999998</v>
      </c>
      <c r="E64" s="17">
        <v>240.96</v>
      </c>
    </row>
    <row r="65" spans="1:6">
      <c r="A65" s="11" t="s">
        <v>104</v>
      </c>
      <c r="B65" s="11" t="s">
        <v>61</v>
      </c>
      <c r="C65" s="11">
        <v>6</v>
      </c>
      <c r="D65" s="17">
        <v>33.47</v>
      </c>
      <c r="E65" s="17">
        <v>200.82</v>
      </c>
    </row>
    <row r="66" spans="1:6">
      <c r="A66" s="24" t="s">
        <v>105</v>
      </c>
      <c r="B66" s="11" t="s">
        <v>61</v>
      </c>
      <c r="C66" s="11">
        <v>9</v>
      </c>
      <c r="D66" s="17">
        <v>42.27</v>
      </c>
      <c r="E66" s="17">
        <v>380.43</v>
      </c>
    </row>
    <row r="67" spans="1:6">
      <c r="A67" s="11" t="s">
        <v>106</v>
      </c>
      <c r="B67" s="11" t="s">
        <v>61</v>
      </c>
      <c r="C67" s="11">
        <v>6</v>
      </c>
      <c r="D67" s="17">
        <v>199</v>
      </c>
      <c r="E67" s="17">
        <v>1194</v>
      </c>
    </row>
    <row r="68" spans="1:6">
      <c r="A68" s="19" t="s">
        <v>107</v>
      </c>
      <c r="B68" s="11" t="s">
        <v>61</v>
      </c>
      <c r="C68" s="11">
        <v>3</v>
      </c>
      <c r="D68" s="17">
        <v>394</v>
      </c>
      <c r="E68" s="17">
        <v>1182</v>
      </c>
    </row>
    <row r="69" spans="1:6">
      <c r="A69" s="13" t="s">
        <v>108</v>
      </c>
      <c r="B69" s="23" t="s">
        <v>61</v>
      </c>
      <c r="C69" s="11">
        <v>1</v>
      </c>
      <c r="D69" s="17">
        <v>503.34</v>
      </c>
      <c r="E69" s="17">
        <v>503.34</v>
      </c>
    </row>
    <row r="70" spans="1:6">
      <c r="A70" s="22" t="s">
        <v>109</v>
      </c>
      <c r="B70" s="9" t="s">
        <v>61</v>
      </c>
      <c r="C70" s="9">
        <v>12</v>
      </c>
      <c r="D70" s="12">
        <v>229.07</v>
      </c>
      <c r="E70" s="12">
        <v>2748.84</v>
      </c>
    </row>
    <row r="71" spans="1:6">
      <c r="A71" s="19" t="s">
        <v>110</v>
      </c>
      <c r="B71" s="9" t="s">
        <v>47</v>
      </c>
      <c r="C71" s="9">
        <v>1</v>
      </c>
      <c r="D71" s="12">
        <v>153.9</v>
      </c>
      <c r="E71" s="12">
        <v>153.9</v>
      </c>
    </row>
    <row r="72" spans="1:6">
      <c r="A72" s="19" t="s">
        <v>111</v>
      </c>
      <c r="B72" s="9" t="s">
        <v>47</v>
      </c>
      <c r="C72" s="9">
        <v>1</v>
      </c>
      <c r="D72" s="12">
        <v>153.9</v>
      </c>
      <c r="E72" s="12">
        <v>153.9</v>
      </c>
    </row>
    <row r="73" spans="1:6">
      <c r="A73" s="19" t="s">
        <v>112</v>
      </c>
      <c r="B73" s="9" t="s">
        <v>47</v>
      </c>
      <c r="C73" s="9">
        <v>1</v>
      </c>
      <c r="D73" s="12">
        <v>86.6</v>
      </c>
      <c r="E73" s="12">
        <v>86.6</v>
      </c>
    </row>
    <row r="74" spans="1:6">
      <c r="A74" s="13" t="s">
        <v>113</v>
      </c>
      <c r="B74" s="23" t="s">
        <v>61</v>
      </c>
      <c r="C74" s="11">
        <v>4</v>
      </c>
      <c r="D74" s="17">
        <v>269</v>
      </c>
      <c r="E74" s="17">
        <v>1076</v>
      </c>
    </row>
    <row r="75" spans="1:6">
      <c r="A75" s="15" t="s">
        <v>114</v>
      </c>
      <c r="B75" s="9" t="s">
        <v>61</v>
      </c>
      <c r="C75" s="9">
        <v>2</v>
      </c>
      <c r="D75" s="12">
        <v>31.55</v>
      </c>
      <c r="E75" s="12">
        <v>63.1</v>
      </c>
    </row>
    <row r="76" spans="1:6">
      <c r="A76" s="13" t="s">
        <v>115</v>
      </c>
      <c r="B76" s="14" t="s">
        <v>47</v>
      </c>
      <c r="C76" s="9">
        <v>2</v>
      </c>
      <c r="D76" s="12">
        <v>112.66</v>
      </c>
      <c r="E76" s="12">
        <v>225.32</v>
      </c>
    </row>
    <row r="77" spans="1:6">
      <c r="A77" s="22" t="s">
        <v>116</v>
      </c>
      <c r="B77" s="25" t="s">
        <v>61</v>
      </c>
      <c r="C77" s="25">
        <v>3</v>
      </c>
      <c r="D77" s="17">
        <v>179</v>
      </c>
      <c r="E77" s="17">
        <v>537</v>
      </c>
    </row>
    <row r="78" spans="1:6">
      <c r="A78" s="19" t="s">
        <v>117</v>
      </c>
      <c r="B78" s="11" t="s">
        <v>61</v>
      </c>
      <c r="C78" s="11">
        <v>1</v>
      </c>
      <c r="D78" s="17">
        <v>249</v>
      </c>
      <c r="E78" s="17">
        <v>249</v>
      </c>
      <c r="F78" s="26">
        <f>E8+E9+E10+E11+E12+E13+E14+E15+E16+E17+E18+E19+E20+E21+E22+E23+E24+E25+E26+E27+E28+E29+E30+E31+E32+E33+E34+E35+E36+E37+E38+E39+E40+E41+E42+E43+E44+E45+E46+E47+E48+E49+E50+E51+E52+E53+E54+E55+E56+E57+E58+E59+E60+E61+E62+E63+E64+E65+E66+E67+E68+E69+E70+E71+E72+E73+E74+E75+E76+E77+E78</f>
        <v>77610.919999999969</v>
      </c>
    </row>
    <row r="79" spans="1:6">
      <c r="A79" s="224" t="s">
        <v>118</v>
      </c>
      <c r="B79" s="222"/>
      <c r="C79" s="222"/>
      <c r="D79" s="222"/>
      <c r="E79" s="223"/>
    </row>
    <row r="80" spans="1:6">
      <c r="A80" s="27" t="s">
        <v>119</v>
      </c>
      <c r="B80" s="28" t="s">
        <v>61</v>
      </c>
      <c r="C80" s="28">
        <v>1</v>
      </c>
      <c r="D80" s="29">
        <v>15899</v>
      </c>
      <c r="E80" s="12">
        <v>15899</v>
      </c>
    </row>
    <row r="81" spans="1:5">
      <c r="A81" s="27" t="s">
        <v>120</v>
      </c>
      <c r="B81" s="30" t="s">
        <v>61</v>
      </c>
      <c r="C81" s="30">
        <v>2</v>
      </c>
      <c r="D81" s="31">
        <v>23845</v>
      </c>
      <c r="E81" s="12">
        <v>47690</v>
      </c>
    </row>
    <row r="82" spans="1:5">
      <c r="A82" s="32" t="s">
        <v>121</v>
      </c>
      <c r="B82" s="30" t="s">
        <v>61</v>
      </c>
      <c r="C82" s="30">
        <v>6</v>
      </c>
      <c r="D82" s="12">
        <v>7489.3</v>
      </c>
      <c r="E82" s="12">
        <v>44935.8</v>
      </c>
    </row>
    <row r="83" spans="1:5">
      <c r="A83" s="14" t="s">
        <v>122</v>
      </c>
      <c r="B83" s="30" t="s">
        <v>61</v>
      </c>
      <c r="C83" s="30">
        <v>1</v>
      </c>
      <c r="D83" s="12">
        <v>7999</v>
      </c>
      <c r="E83" s="12">
        <v>7999</v>
      </c>
    </row>
    <row r="84" spans="1:5">
      <c r="A84" s="14" t="s">
        <v>123</v>
      </c>
      <c r="B84" s="30" t="s">
        <v>61</v>
      </c>
      <c r="C84" s="30">
        <v>1</v>
      </c>
      <c r="D84" s="12">
        <v>2511.33</v>
      </c>
      <c r="E84" s="12">
        <v>2511.33</v>
      </c>
    </row>
    <row r="85" spans="1:5">
      <c r="A85" s="14" t="s">
        <v>124</v>
      </c>
      <c r="B85" s="30" t="s">
        <v>61</v>
      </c>
      <c r="C85" s="33">
        <v>1</v>
      </c>
      <c r="D85" s="12">
        <v>1059.47</v>
      </c>
      <c r="E85" s="12">
        <v>1059.47</v>
      </c>
    </row>
    <row r="86" spans="1:5">
      <c r="A86" s="34" t="s">
        <v>125</v>
      </c>
      <c r="B86" s="30" t="s">
        <v>61</v>
      </c>
      <c r="C86" s="9">
        <v>1</v>
      </c>
      <c r="D86" s="29">
        <v>1124.0999999999999</v>
      </c>
      <c r="E86" s="12">
        <v>1124.0999999999999</v>
      </c>
    </row>
    <row r="87" spans="1:5">
      <c r="A87" s="35" t="s">
        <v>126</v>
      </c>
      <c r="B87" s="30" t="s">
        <v>61</v>
      </c>
      <c r="C87" s="36">
        <v>1</v>
      </c>
      <c r="D87" s="37">
        <v>10999</v>
      </c>
      <c r="E87" s="12">
        <v>10999</v>
      </c>
    </row>
    <row r="88" spans="1:5">
      <c r="A88" s="14" t="s">
        <v>127</v>
      </c>
      <c r="B88" s="30" t="s">
        <v>61</v>
      </c>
      <c r="C88" s="36">
        <v>1</v>
      </c>
      <c r="D88" s="38">
        <v>49999</v>
      </c>
      <c r="E88" s="12">
        <v>49999</v>
      </c>
    </row>
    <row r="89" spans="1:5">
      <c r="A89" s="14" t="s">
        <v>128</v>
      </c>
      <c r="B89" s="30" t="s">
        <v>61</v>
      </c>
      <c r="C89" s="36">
        <v>1</v>
      </c>
      <c r="D89" s="38">
        <v>949</v>
      </c>
      <c r="E89" s="12">
        <v>949</v>
      </c>
    </row>
    <row r="90" spans="1:5">
      <c r="A90" s="14" t="s">
        <v>129</v>
      </c>
      <c r="B90" s="30" t="s">
        <v>61</v>
      </c>
      <c r="C90" s="36">
        <v>1</v>
      </c>
      <c r="D90" s="38">
        <v>1049</v>
      </c>
      <c r="E90" s="12">
        <v>1049</v>
      </c>
    </row>
    <row r="91" spans="1:5">
      <c r="A91" s="14" t="s">
        <v>130</v>
      </c>
      <c r="B91" s="30" t="s">
        <v>61</v>
      </c>
      <c r="C91" s="36">
        <v>1</v>
      </c>
      <c r="D91" s="38">
        <v>1740</v>
      </c>
      <c r="E91" s="12">
        <v>1740</v>
      </c>
    </row>
    <row r="92" spans="1:5">
      <c r="A92" s="14" t="s">
        <v>131</v>
      </c>
      <c r="B92" s="30" t="s">
        <v>61</v>
      </c>
      <c r="C92" s="36">
        <v>1</v>
      </c>
      <c r="D92" s="38">
        <v>28764</v>
      </c>
      <c r="E92" s="12">
        <v>28764</v>
      </c>
    </row>
    <row r="93" spans="1:5">
      <c r="A93" s="14" t="s">
        <v>132</v>
      </c>
      <c r="B93" s="30" t="s">
        <v>61</v>
      </c>
      <c r="C93" s="36">
        <v>1</v>
      </c>
      <c r="D93" s="38">
        <v>2970</v>
      </c>
      <c r="E93" s="12">
        <v>2970</v>
      </c>
    </row>
    <row r="94" spans="1:5">
      <c r="A94" s="14" t="s">
        <v>133</v>
      </c>
      <c r="B94" s="30" t="s">
        <v>61</v>
      </c>
      <c r="C94" s="36">
        <v>1</v>
      </c>
      <c r="D94" s="38">
        <v>3630</v>
      </c>
      <c r="E94" s="12">
        <v>3630</v>
      </c>
    </row>
    <row r="95" spans="1:5">
      <c r="A95" s="14" t="s">
        <v>134</v>
      </c>
      <c r="B95" s="30" t="s">
        <v>61</v>
      </c>
      <c r="C95" s="36">
        <v>1</v>
      </c>
      <c r="D95" s="38">
        <v>4309</v>
      </c>
      <c r="E95" s="12">
        <v>4309</v>
      </c>
    </row>
    <row r="96" spans="1:5">
      <c r="A96" s="14" t="s">
        <v>135</v>
      </c>
      <c r="B96" s="30" t="s">
        <v>61</v>
      </c>
      <c r="C96" s="36">
        <v>1</v>
      </c>
      <c r="D96" s="38">
        <v>26499.01</v>
      </c>
      <c r="E96" s="12">
        <v>26499.01</v>
      </c>
    </row>
    <row r="97" spans="1:6">
      <c r="A97" s="14" t="s">
        <v>136</v>
      </c>
      <c r="B97" s="30" t="s">
        <v>61</v>
      </c>
      <c r="C97" s="36">
        <v>1</v>
      </c>
      <c r="D97" s="38">
        <v>104.18</v>
      </c>
      <c r="E97" s="12">
        <v>104.18</v>
      </c>
    </row>
    <row r="98" spans="1:6">
      <c r="A98" s="39" t="s">
        <v>137</v>
      </c>
      <c r="B98" s="40" t="s">
        <v>138</v>
      </c>
      <c r="C98" s="39">
        <v>3</v>
      </c>
      <c r="D98" s="29">
        <v>1360</v>
      </c>
      <c r="E98" s="12">
        <v>4080</v>
      </c>
    </row>
    <row r="99" spans="1:6">
      <c r="A99" s="39" t="s">
        <v>139</v>
      </c>
      <c r="B99" s="9" t="s">
        <v>140</v>
      </c>
      <c r="C99" s="9">
        <v>3</v>
      </c>
      <c r="D99" s="31">
        <v>294</v>
      </c>
      <c r="E99" s="12">
        <v>882</v>
      </c>
    </row>
    <row r="100" spans="1:6">
      <c r="A100" s="39" t="s">
        <v>141</v>
      </c>
      <c r="B100" s="9" t="s">
        <v>140</v>
      </c>
      <c r="C100" s="9">
        <v>3</v>
      </c>
      <c r="D100" s="12">
        <v>279</v>
      </c>
      <c r="E100" s="12">
        <v>837</v>
      </c>
    </row>
    <row r="101" spans="1:6">
      <c r="A101" s="39" t="s">
        <v>142</v>
      </c>
      <c r="B101" s="9" t="s">
        <v>140</v>
      </c>
      <c r="C101" s="9">
        <v>3</v>
      </c>
      <c r="D101" s="12">
        <v>279</v>
      </c>
      <c r="E101" s="12">
        <v>837</v>
      </c>
    </row>
    <row r="102" spans="1:6">
      <c r="A102" s="39" t="s">
        <v>143</v>
      </c>
      <c r="B102" s="9" t="s">
        <v>140</v>
      </c>
      <c r="C102" s="9">
        <v>3</v>
      </c>
      <c r="D102" s="12">
        <v>279</v>
      </c>
      <c r="E102" s="12">
        <v>837</v>
      </c>
    </row>
    <row r="103" spans="1:6">
      <c r="A103" s="39" t="s">
        <v>144</v>
      </c>
      <c r="B103" s="9" t="s">
        <v>61</v>
      </c>
      <c r="C103" s="9">
        <v>6</v>
      </c>
      <c r="D103" s="12">
        <v>914</v>
      </c>
      <c r="E103" s="12">
        <v>5484</v>
      </c>
    </row>
    <row r="104" spans="1:6">
      <c r="A104" s="9" t="s">
        <v>145</v>
      </c>
      <c r="B104" s="9" t="s">
        <v>61</v>
      </c>
      <c r="C104" s="9">
        <v>10</v>
      </c>
      <c r="D104" s="12">
        <v>8569</v>
      </c>
      <c r="E104" s="17">
        <v>85690</v>
      </c>
      <c r="F104" s="26">
        <f>E80+E81+E82+E83+E84+E85+E86+E87+E88+E89+E90+E91+E92+E93+E94+E95+E96+E97+E98+E99+E100+E101+E102+E103+E104</f>
        <v>350877.89</v>
      </c>
    </row>
    <row r="105" spans="1:6">
      <c r="A105" s="224" t="s">
        <v>146</v>
      </c>
      <c r="B105" s="222"/>
      <c r="C105" s="222"/>
      <c r="D105" s="222"/>
      <c r="E105" s="223"/>
    </row>
    <row r="106" spans="1:6">
      <c r="A106" s="9" t="s">
        <v>147</v>
      </c>
      <c r="B106" s="9" t="s">
        <v>61</v>
      </c>
      <c r="C106" s="9">
        <v>1</v>
      </c>
      <c r="D106" s="12">
        <v>6990</v>
      </c>
      <c r="E106" s="17">
        <v>6990</v>
      </c>
    </row>
    <row r="107" spans="1:6">
      <c r="A107" s="39" t="s">
        <v>148</v>
      </c>
      <c r="B107" s="9" t="s">
        <v>61</v>
      </c>
      <c r="C107" s="9">
        <v>14</v>
      </c>
      <c r="D107" s="12">
        <v>1099</v>
      </c>
      <c r="E107" s="17">
        <v>15386</v>
      </c>
    </row>
    <row r="108" spans="1:6">
      <c r="A108" s="9" t="s">
        <v>149</v>
      </c>
      <c r="B108" s="9" t="s">
        <v>61</v>
      </c>
      <c r="C108" s="9">
        <v>5</v>
      </c>
      <c r="D108" s="12">
        <v>4899</v>
      </c>
      <c r="E108" s="12">
        <v>24495</v>
      </c>
    </row>
    <row r="109" spans="1:6">
      <c r="A109" s="9" t="s">
        <v>150</v>
      </c>
      <c r="B109" s="9" t="s">
        <v>61</v>
      </c>
      <c r="C109" s="9">
        <v>20</v>
      </c>
      <c r="D109" s="12">
        <v>1299</v>
      </c>
      <c r="E109" s="12">
        <v>25980</v>
      </c>
    </row>
    <row r="110" spans="1:6">
      <c r="A110" s="9" t="s">
        <v>151</v>
      </c>
      <c r="B110" s="9" t="s">
        <v>61</v>
      </c>
      <c r="C110" s="9">
        <v>13</v>
      </c>
      <c r="D110" s="12">
        <v>3499</v>
      </c>
      <c r="E110" s="12">
        <v>45487</v>
      </c>
    </row>
    <row r="111" spans="1:6">
      <c r="A111" s="39" t="s">
        <v>152</v>
      </c>
      <c r="B111" s="9" t="s">
        <v>61</v>
      </c>
      <c r="C111" s="9">
        <v>1</v>
      </c>
      <c r="D111" s="12">
        <v>3699</v>
      </c>
      <c r="E111" s="12">
        <v>3699</v>
      </c>
    </row>
    <row r="112" spans="1:6">
      <c r="A112" s="9" t="s">
        <v>153</v>
      </c>
      <c r="B112" s="9" t="s">
        <v>61</v>
      </c>
      <c r="C112" s="9">
        <v>1</v>
      </c>
      <c r="D112" s="12">
        <v>1219</v>
      </c>
      <c r="E112" s="12">
        <v>1219</v>
      </c>
    </row>
    <row r="113" spans="1:6">
      <c r="A113" s="9" t="s">
        <v>154</v>
      </c>
      <c r="B113" s="9" t="s">
        <v>61</v>
      </c>
      <c r="C113" s="9">
        <v>1</v>
      </c>
      <c r="D113" s="12">
        <v>2690</v>
      </c>
      <c r="E113" s="12">
        <v>2690</v>
      </c>
    </row>
    <row r="114" spans="1:6">
      <c r="A114" s="9" t="s">
        <v>155</v>
      </c>
      <c r="B114" s="9" t="s">
        <v>61</v>
      </c>
      <c r="C114" s="9">
        <v>1</v>
      </c>
      <c r="D114" s="12">
        <v>1675</v>
      </c>
      <c r="E114" s="12">
        <v>1675</v>
      </c>
    </row>
    <row r="115" spans="1:6">
      <c r="A115" s="9" t="s">
        <v>156</v>
      </c>
      <c r="B115" s="9" t="s">
        <v>61</v>
      </c>
      <c r="C115" s="9">
        <v>1</v>
      </c>
      <c r="D115" s="12">
        <v>4898.6000000000004</v>
      </c>
      <c r="E115" s="12">
        <v>4898.6000000000004</v>
      </c>
    </row>
    <row r="116" spans="1:6">
      <c r="A116" s="9" t="s">
        <v>157</v>
      </c>
      <c r="B116" s="9" t="s">
        <v>61</v>
      </c>
      <c r="C116" s="9">
        <v>1</v>
      </c>
      <c r="D116" s="12">
        <v>3499</v>
      </c>
      <c r="E116" s="12">
        <v>3499</v>
      </c>
    </row>
    <row r="117" spans="1:6">
      <c r="A117" s="9" t="s">
        <v>158</v>
      </c>
      <c r="B117" s="9" t="s">
        <v>61</v>
      </c>
      <c r="C117" s="9">
        <v>1</v>
      </c>
      <c r="D117" s="41">
        <v>207</v>
      </c>
      <c r="E117" s="12">
        <v>207</v>
      </c>
    </row>
    <row r="118" spans="1:6">
      <c r="A118" s="14" t="s">
        <v>159</v>
      </c>
      <c r="B118" s="9" t="s">
        <v>61</v>
      </c>
      <c r="C118" s="9">
        <v>1</v>
      </c>
      <c r="D118" s="41">
        <v>289</v>
      </c>
      <c r="E118" s="12">
        <v>289</v>
      </c>
    </row>
    <row r="119" spans="1:6">
      <c r="A119" s="14" t="s">
        <v>160</v>
      </c>
      <c r="B119" s="9" t="s">
        <v>61</v>
      </c>
      <c r="C119" s="9">
        <v>1</v>
      </c>
      <c r="D119" s="41">
        <v>238</v>
      </c>
      <c r="E119" s="12">
        <v>238</v>
      </c>
    </row>
    <row r="120" spans="1:6">
      <c r="A120" s="14" t="s">
        <v>161</v>
      </c>
      <c r="B120" s="9" t="s">
        <v>61</v>
      </c>
      <c r="C120" s="9">
        <v>1</v>
      </c>
      <c r="D120" s="41">
        <v>2513</v>
      </c>
      <c r="E120" s="12">
        <v>2513</v>
      </c>
    </row>
    <row r="121" spans="1:6">
      <c r="A121" s="9" t="s">
        <v>162</v>
      </c>
      <c r="B121" s="9" t="s">
        <v>61</v>
      </c>
      <c r="C121" s="9">
        <v>3</v>
      </c>
      <c r="D121" s="41">
        <v>3000</v>
      </c>
      <c r="E121" s="12">
        <v>9000</v>
      </c>
    </row>
    <row r="122" spans="1:6">
      <c r="A122" s="9" t="s">
        <v>163</v>
      </c>
      <c r="B122" s="9" t="s">
        <v>61</v>
      </c>
      <c r="C122" s="9">
        <v>2</v>
      </c>
      <c r="D122" s="41">
        <v>1559</v>
      </c>
      <c r="E122" s="12">
        <v>3118</v>
      </c>
      <c r="F122" s="26">
        <f>E106+E107+E108+E109+E110+E111+E112+E113+E114+E115+E116+E117+E118+E119+E120+E121+E122</f>
        <v>151383.6</v>
      </c>
    </row>
    <row r="123" spans="1:6">
      <c r="A123" s="9" t="s">
        <v>164</v>
      </c>
      <c r="B123" s="9" t="s">
        <v>61</v>
      </c>
      <c r="C123" s="9">
        <v>7</v>
      </c>
      <c r="D123" s="12">
        <v>380</v>
      </c>
      <c r="E123" s="12">
        <v>2660</v>
      </c>
    </row>
    <row r="124" spans="1:6">
      <c r="A124" s="9" t="s">
        <v>165</v>
      </c>
      <c r="B124" s="9" t="s">
        <v>61</v>
      </c>
      <c r="C124" s="9">
        <v>1</v>
      </c>
      <c r="D124" s="12">
        <v>380</v>
      </c>
      <c r="E124" s="12">
        <v>380</v>
      </c>
      <c r="F124" s="26">
        <f>E123+E124</f>
        <v>3040</v>
      </c>
    </row>
    <row r="125" spans="1:6">
      <c r="A125" s="9" t="s">
        <v>166</v>
      </c>
      <c r="B125" s="9" t="s">
        <v>61</v>
      </c>
      <c r="C125" s="9">
        <v>6</v>
      </c>
      <c r="D125" s="12">
        <v>449</v>
      </c>
      <c r="E125" s="12">
        <v>2694</v>
      </c>
    </row>
    <row r="126" spans="1:6">
      <c r="A126" s="9" t="s">
        <v>167</v>
      </c>
      <c r="B126" s="9" t="s">
        <v>61</v>
      </c>
      <c r="C126" s="9">
        <v>6</v>
      </c>
      <c r="D126" s="12">
        <v>306</v>
      </c>
      <c r="E126" s="12">
        <v>1836</v>
      </c>
    </row>
    <row r="127" spans="1:6">
      <c r="A127" s="9" t="s">
        <v>168</v>
      </c>
      <c r="B127" s="9" t="s">
        <v>61</v>
      </c>
      <c r="C127" s="9">
        <v>1</v>
      </c>
      <c r="D127" s="12">
        <v>489</v>
      </c>
      <c r="E127" s="12">
        <v>489</v>
      </c>
    </row>
    <row r="128" spans="1:6">
      <c r="A128" s="9" t="s">
        <v>169</v>
      </c>
      <c r="B128" s="9" t="s">
        <v>61</v>
      </c>
      <c r="C128" s="9">
        <v>1</v>
      </c>
      <c r="D128" s="12">
        <v>300</v>
      </c>
      <c r="E128" s="12">
        <v>300</v>
      </c>
    </row>
    <row r="129" spans="1:5">
      <c r="A129" s="9" t="s">
        <v>170</v>
      </c>
      <c r="B129" s="9" t="s">
        <v>61</v>
      </c>
      <c r="C129" s="9">
        <v>5</v>
      </c>
      <c r="D129" s="12">
        <v>500</v>
      </c>
      <c r="E129" s="12">
        <v>2500</v>
      </c>
    </row>
    <row r="130" spans="1:5">
      <c r="A130" s="9" t="s">
        <v>171</v>
      </c>
      <c r="B130" s="9" t="s">
        <v>61</v>
      </c>
      <c r="C130" s="9">
        <v>5</v>
      </c>
      <c r="D130" s="12">
        <v>900</v>
      </c>
      <c r="E130" s="12">
        <v>4500</v>
      </c>
    </row>
    <row r="131" spans="1:5">
      <c r="A131" s="9" t="s">
        <v>172</v>
      </c>
      <c r="B131" s="9" t="s">
        <v>61</v>
      </c>
      <c r="C131" s="9">
        <v>5</v>
      </c>
      <c r="D131" s="12">
        <v>1000</v>
      </c>
      <c r="E131" s="12">
        <v>5000</v>
      </c>
    </row>
    <row r="132" spans="1:5">
      <c r="A132" s="9" t="s">
        <v>173</v>
      </c>
      <c r="B132" s="9" t="s">
        <v>61</v>
      </c>
      <c r="C132" s="9">
        <v>5</v>
      </c>
      <c r="D132" s="12">
        <v>1600</v>
      </c>
      <c r="E132" s="12">
        <v>8000</v>
      </c>
    </row>
    <row r="133" spans="1:5">
      <c r="A133" s="9" t="s">
        <v>174</v>
      </c>
      <c r="B133" s="9" t="s">
        <v>61</v>
      </c>
      <c r="C133" s="9">
        <v>3</v>
      </c>
      <c r="D133" s="12">
        <v>300</v>
      </c>
      <c r="E133" s="12">
        <v>900</v>
      </c>
    </row>
    <row r="134" spans="1:5">
      <c r="A134" s="9" t="s">
        <v>175</v>
      </c>
      <c r="B134" s="9" t="s">
        <v>61</v>
      </c>
      <c r="C134" s="9">
        <v>3</v>
      </c>
      <c r="D134" s="12">
        <v>500</v>
      </c>
      <c r="E134" s="12">
        <v>1500</v>
      </c>
    </row>
    <row r="135" spans="1:5">
      <c r="A135" s="9" t="s">
        <v>176</v>
      </c>
      <c r="B135" s="9" t="s">
        <v>61</v>
      </c>
      <c r="C135" s="9">
        <v>5</v>
      </c>
      <c r="D135" s="12">
        <v>900</v>
      </c>
      <c r="E135" s="12">
        <v>4500</v>
      </c>
    </row>
    <row r="136" spans="1:5">
      <c r="A136" s="9" t="s">
        <v>177</v>
      </c>
      <c r="B136" s="9" t="s">
        <v>61</v>
      </c>
      <c r="C136" s="9">
        <v>5</v>
      </c>
      <c r="D136" s="12">
        <v>600</v>
      </c>
      <c r="E136" s="12">
        <v>3000</v>
      </c>
    </row>
    <row r="137" spans="1:5">
      <c r="A137" s="9" t="s">
        <v>178</v>
      </c>
      <c r="B137" s="9" t="s">
        <v>61</v>
      </c>
      <c r="C137" s="9">
        <v>5</v>
      </c>
      <c r="D137" s="12">
        <v>1900</v>
      </c>
      <c r="E137" s="12">
        <v>9500</v>
      </c>
    </row>
    <row r="138" spans="1:5">
      <c r="A138" s="9" t="s">
        <v>179</v>
      </c>
      <c r="B138" s="9" t="s">
        <v>61</v>
      </c>
      <c r="C138" s="9">
        <v>1</v>
      </c>
      <c r="D138" s="12">
        <v>2800</v>
      </c>
      <c r="E138" s="12">
        <v>2800</v>
      </c>
    </row>
    <row r="139" spans="1:5">
      <c r="A139" s="9" t="s">
        <v>180</v>
      </c>
      <c r="B139" s="9" t="s">
        <v>61</v>
      </c>
      <c r="C139" s="9">
        <v>10</v>
      </c>
      <c r="D139" s="12">
        <v>1700</v>
      </c>
      <c r="E139" s="12">
        <v>17000</v>
      </c>
    </row>
    <row r="140" spans="1:5">
      <c r="A140" s="9" t="s">
        <v>181</v>
      </c>
      <c r="B140" s="9" t="s">
        <v>61</v>
      </c>
      <c r="C140" s="9">
        <v>2</v>
      </c>
      <c r="D140" s="12">
        <v>2700</v>
      </c>
      <c r="E140" s="12">
        <v>5400</v>
      </c>
    </row>
    <row r="141" spans="1:5">
      <c r="A141" s="9" t="s">
        <v>182</v>
      </c>
      <c r="B141" s="9" t="s">
        <v>61</v>
      </c>
      <c r="C141" s="9">
        <v>1</v>
      </c>
      <c r="D141" s="12">
        <v>700</v>
      </c>
      <c r="E141" s="12">
        <v>700</v>
      </c>
    </row>
    <row r="142" spans="1:5">
      <c r="A142" s="9" t="s">
        <v>183</v>
      </c>
      <c r="B142" s="39" t="s">
        <v>61</v>
      </c>
      <c r="C142" s="42">
        <v>5</v>
      </c>
      <c r="D142" s="29">
        <v>730</v>
      </c>
      <c r="E142" s="12">
        <v>3650</v>
      </c>
    </row>
    <row r="143" spans="1:5">
      <c r="A143" s="39" t="s">
        <v>184</v>
      </c>
      <c r="B143" s="9" t="s">
        <v>61</v>
      </c>
      <c r="C143" s="33">
        <v>2</v>
      </c>
      <c r="D143" s="43">
        <v>1500</v>
      </c>
      <c r="E143" s="12">
        <v>3000</v>
      </c>
    </row>
    <row r="144" spans="1:5">
      <c r="A144" s="39" t="s">
        <v>185</v>
      </c>
      <c r="B144" s="9" t="s">
        <v>61</v>
      </c>
      <c r="C144" s="9">
        <v>20</v>
      </c>
      <c r="D144" s="41">
        <v>3471</v>
      </c>
      <c r="E144" s="12">
        <v>69414.399999999994</v>
      </c>
    </row>
    <row r="145" spans="1:5">
      <c r="A145" s="9" t="s">
        <v>186</v>
      </c>
      <c r="B145" s="9" t="s">
        <v>61</v>
      </c>
      <c r="C145" s="44">
        <v>1</v>
      </c>
      <c r="D145" s="45">
        <v>528</v>
      </c>
      <c r="E145" s="12">
        <v>528</v>
      </c>
    </row>
    <row r="146" spans="1:5">
      <c r="A146" s="39" t="s">
        <v>187</v>
      </c>
      <c r="B146" s="9" t="s">
        <v>61</v>
      </c>
      <c r="C146" s="33">
        <v>1</v>
      </c>
      <c r="D146" s="41">
        <v>1254</v>
      </c>
      <c r="E146" s="12">
        <v>1254</v>
      </c>
    </row>
    <row r="147" spans="1:5">
      <c r="A147" s="39" t="s">
        <v>188</v>
      </c>
      <c r="B147" s="9" t="s">
        <v>61</v>
      </c>
      <c r="C147" s="9">
        <v>6</v>
      </c>
      <c r="D147" s="41">
        <v>1716</v>
      </c>
      <c r="E147" s="12">
        <v>10296</v>
      </c>
    </row>
    <row r="148" spans="1:5">
      <c r="A148" s="39" t="s">
        <v>189</v>
      </c>
      <c r="B148" s="9" t="s">
        <v>61</v>
      </c>
      <c r="C148" s="9">
        <v>1</v>
      </c>
      <c r="D148" s="41">
        <v>639</v>
      </c>
      <c r="E148" s="12">
        <v>639</v>
      </c>
    </row>
    <row r="149" spans="1:5">
      <c r="A149" s="39" t="s">
        <v>190</v>
      </c>
      <c r="B149" s="9" t="s">
        <v>61</v>
      </c>
      <c r="C149" s="9">
        <v>3</v>
      </c>
      <c r="D149" s="41">
        <v>2309</v>
      </c>
      <c r="E149" s="12">
        <v>6927</v>
      </c>
    </row>
    <row r="150" spans="1:5">
      <c r="A150" s="39" t="s">
        <v>191</v>
      </c>
      <c r="B150" s="9" t="s">
        <v>61</v>
      </c>
      <c r="C150" s="9">
        <v>1</v>
      </c>
      <c r="D150" s="41">
        <v>1372</v>
      </c>
      <c r="E150" s="12">
        <v>1372</v>
      </c>
    </row>
    <row r="151" spans="1:5">
      <c r="A151" s="46" t="s">
        <v>192</v>
      </c>
      <c r="B151" s="14" t="s">
        <v>61</v>
      </c>
      <c r="C151" s="9">
        <v>1</v>
      </c>
      <c r="D151" s="41">
        <v>1300</v>
      </c>
      <c r="E151" s="12">
        <v>1300</v>
      </c>
    </row>
    <row r="152" spans="1:5">
      <c r="A152" s="40" t="s">
        <v>193</v>
      </c>
      <c r="B152" s="9" t="s">
        <v>47</v>
      </c>
      <c r="C152" s="9">
        <v>1</v>
      </c>
      <c r="D152" s="41">
        <v>650</v>
      </c>
      <c r="E152" s="12">
        <v>650</v>
      </c>
    </row>
    <row r="153" spans="1:5">
      <c r="A153" s="9" t="s">
        <v>194</v>
      </c>
      <c r="B153" s="9" t="s">
        <v>61</v>
      </c>
      <c r="C153" s="9">
        <v>4</v>
      </c>
      <c r="D153" s="41">
        <v>380</v>
      </c>
      <c r="E153" s="12">
        <v>1520</v>
      </c>
    </row>
    <row r="154" spans="1:5">
      <c r="A154" s="9" t="s">
        <v>195</v>
      </c>
      <c r="B154" s="9" t="s">
        <v>61</v>
      </c>
      <c r="C154" s="9">
        <v>2</v>
      </c>
      <c r="D154" s="41">
        <v>1500</v>
      </c>
      <c r="E154" s="12">
        <v>3000</v>
      </c>
    </row>
    <row r="155" spans="1:5">
      <c r="A155" s="9" t="s">
        <v>196</v>
      </c>
      <c r="B155" s="9" t="s">
        <v>61</v>
      </c>
      <c r="C155" s="9">
        <v>4</v>
      </c>
      <c r="D155" s="41">
        <v>180</v>
      </c>
      <c r="E155" s="12">
        <v>720</v>
      </c>
    </row>
    <row r="156" spans="1:5">
      <c r="A156" s="9" t="s">
        <v>197</v>
      </c>
      <c r="B156" s="9" t="s">
        <v>61</v>
      </c>
      <c r="C156" s="9">
        <v>1</v>
      </c>
      <c r="D156" s="41">
        <v>245</v>
      </c>
      <c r="E156" s="12">
        <v>245</v>
      </c>
    </row>
    <row r="157" spans="1:5">
      <c r="A157" s="224" t="s">
        <v>198</v>
      </c>
      <c r="B157" s="222"/>
      <c r="C157" s="222"/>
      <c r="D157" s="222"/>
      <c r="E157" s="223"/>
    </row>
    <row r="158" spans="1:5">
      <c r="A158" s="9" t="s">
        <v>199</v>
      </c>
      <c r="B158" s="9" t="s">
        <v>61</v>
      </c>
      <c r="C158" s="9">
        <v>1</v>
      </c>
      <c r="D158" s="12">
        <v>500000</v>
      </c>
      <c r="E158" s="12">
        <v>500000</v>
      </c>
    </row>
    <row r="159" spans="1:5">
      <c r="A159" s="225" t="s">
        <v>200</v>
      </c>
      <c r="B159" s="222"/>
      <c r="C159" s="222"/>
      <c r="D159" s="222"/>
      <c r="E159" s="223"/>
    </row>
    <row r="160" spans="1:5">
      <c r="A160" s="9" t="s">
        <v>201</v>
      </c>
      <c r="B160" s="9" t="s">
        <v>61</v>
      </c>
      <c r="C160" s="9">
        <v>1</v>
      </c>
      <c r="D160" s="12">
        <v>3000</v>
      </c>
      <c r="E160" s="12">
        <v>3000</v>
      </c>
    </row>
    <row r="161" spans="1:6">
      <c r="A161" s="9" t="s">
        <v>202</v>
      </c>
      <c r="B161" s="9" t="s">
        <v>61</v>
      </c>
      <c r="C161" s="9">
        <v>1</v>
      </c>
      <c r="D161" s="12">
        <v>3000</v>
      </c>
      <c r="E161" s="12">
        <v>3000</v>
      </c>
    </row>
    <row r="162" spans="1:6">
      <c r="A162" s="9" t="s">
        <v>203</v>
      </c>
      <c r="B162" s="9" t="s">
        <v>61</v>
      </c>
      <c r="C162" s="9">
        <v>1</v>
      </c>
      <c r="D162" s="12">
        <v>3000</v>
      </c>
      <c r="E162" s="12">
        <v>3000</v>
      </c>
    </row>
    <row r="163" spans="1:6">
      <c r="A163" s="9" t="s">
        <v>204</v>
      </c>
      <c r="B163" s="9" t="s">
        <v>205</v>
      </c>
      <c r="C163" s="9">
        <v>3</v>
      </c>
      <c r="D163" s="12">
        <v>3000</v>
      </c>
      <c r="E163" s="12">
        <v>9000</v>
      </c>
      <c r="F163" s="26">
        <f>E160+E161+E162+E163</f>
        <v>18000</v>
      </c>
    </row>
    <row r="164" spans="1:6">
      <c r="A164" s="224" t="s">
        <v>206</v>
      </c>
      <c r="B164" s="222"/>
      <c r="C164" s="222"/>
      <c r="D164" s="222"/>
      <c r="E164" s="223"/>
    </row>
    <row r="165" spans="1:6">
      <c r="A165" s="11" t="s">
        <v>207</v>
      </c>
      <c r="B165" s="11" t="s">
        <v>208</v>
      </c>
      <c r="C165" s="11">
        <v>150</v>
      </c>
      <c r="D165" s="12">
        <v>1250</v>
      </c>
      <c r="E165" s="12">
        <v>187500</v>
      </c>
    </row>
    <row r="166" spans="1:6">
      <c r="A166" s="25" t="s">
        <v>209</v>
      </c>
      <c r="B166" s="25" t="s">
        <v>138</v>
      </c>
      <c r="C166" s="25">
        <v>4</v>
      </c>
      <c r="D166" s="12">
        <v>65</v>
      </c>
      <c r="E166" s="12">
        <v>260</v>
      </c>
    </row>
    <row r="167" spans="1:6">
      <c r="A167" s="25" t="s">
        <v>210</v>
      </c>
      <c r="B167" s="25" t="s">
        <v>138</v>
      </c>
      <c r="C167" s="25">
        <v>20</v>
      </c>
      <c r="D167" s="12">
        <v>220</v>
      </c>
      <c r="E167" s="12">
        <v>4400</v>
      </c>
    </row>
    <row r="168" spans="1:6">
      <c r="A168" s="25" t="s">
        <v>211</v>
      </c>
      <c r="B168" s="25" t="s">
        <v>61</v>
      </c>
      <c r="C168" s="25">
        <v>20</v>
      </c>
      <c r="D168" s="12">
        <v>32</v>
      </c>
      <c r="E168" s="12">
        <v>640</v>
      </c>
    </row>
    <row r="169" spans="1:6">
      <c r="A169" s="25" t="s">
        <v>212</v>
      </c>
      <c r="B169" s="25" t="s">
        <v>138</v>
      </c>
      <c r="C169" s="25">
        <v>20</v>
      </c>
      <c r="D169" s="12">
        <v>18</v>
      </c>
      <c r="E169" s="12">
        <v>360</v>
      </c>
    </row>
    <row r="170" spans="1:6">
      <c r="A170" s="25" t="s">
        <v>213</v>
      </c>
      <c r="B170" s="25" t="s">
        <v>138</v>
      </c>
      <c r="C170" s="25">
        <v>10</v>
      </c>
      <c r="D170" s="12">
        <v>55</v>
      </c>
      <c r="E170" s="12">
        <v>550</v>
      </c>
    </row>
    <row r="171" spans="1:6">
      <c r="A171" s="224" t="s">
        <v>214</v>
      </c>
      <c r="B171" s="222"/>
      <c r="C171" s="222"/>
      <c r="D171" s="222"/>
      <c r="E171" s="223"/>
    </row>
    <row r="172" spans="1:6">
      <c r="A172" s="9" t="s">
        <v>215</v>
      </c>
      <c r="B172" s="9" t="s">
        <v>61</v>
      </c>
      <c r="C172" s="9">
        <v>88</v>
      </c>
      <c r="D172" s="12">
        <v>51.5</v>
      </c>
      <c r="E172" s="12">
        <v>4532</v>
      </c>
    </row>
    <row r="173" spans="1:6">
      <c r="A173" s="9" t="s">
        <v>216</v>
      </c>
      <c r="B173" s="9" t="s">
        <v>51</v>
      </c>
      <c r="C173" s="9">
        <v>20</v>
      </c>
      <c r="D173" s="12">
        <v>401</v>
      </c>
      <c r="E173" s="12">
        <v>8020</v>
      </c>
    </row>
    <row r="174" spans="1:6">
      <c r="A174" s="9" t="s">
        <v>217</v>
      </c>
      <c r="B174" s="9" t="s">
        <v>61</v>
      </c>
      <c r="C174" s="9">
        <v>18</v>
      </c>
      <c r="D174" s="12">
        <v>84</v>
      </c>
      <c r="E174" s="12">
        <v>1512</v>
      </c>
    </row>
    <row r="175" spans="1:6">
      <c r="A175" s="9" t="s">
        <v>218</v>
      </c>
      <c r="B175" s="9" t="s">
        <v>61</v>
      </c>
      <c r="C175" s="9">
        <v>18</v>
      </c>
      <c r="D175" s="12">
        <v>30</v>
      </c>
      <c r="E175" s="12">
        <v>540</v>
      </c>
    </row>
    <row r="176" spans="1:6">
      <c r="A176" s="9" t="s">
        <v>219</v>
      </c>
      <c r="B176" s="9" t="s">
        <v>61</v>
      </c>
      <c r="C176" s="9">
        <v>26</v>
      </c>
      <c r="D176" s="12">
        <v>25</v>
      </c>
      <c r="E176" s="12">
        <v>650</v>
      </c>
    </row>
    <row r="177" spans="1:5">
      <c r="A177" s="9" t="s">
        <v>220</v>
      </c>
      <c r="B177" s="9" t="s">
        <v>221</v>
      </c>
      <c r="C177" s="9">
        <v>10</v>
      </c>
      <c r="D177" s="12">
        <v>320</v>
      </c>
      <c r="E177" s="12">
        <v>3200</v>
      </c>
    </row>
    <row r="178" spans="1:5">
      <c r="A178" s="9" t="s">
        <v>222</v>
      </c>
      <c r="B178" s="9" t="s">
        <v>221</v>
      </c>
      <c r="C178" s="9">
        <v>10</v>
      </c>
      <c r="D178" s="12">
        <v>200</v>
      </c>
      <c r="E178" s="12">
        <v>2000</v>
      </c>
    </row>
    <row r="179" spans="1:5">
      <c r="A179" s="9" t="s">
        <v>223</v>
      </c>
      <c r="B179" s="9" t="s">
        <v>61</v>
      </c>
      <c r="C179" s="9">
        <v>55</v>
      </c>
      <c r="D179" s="12">
        <v>38</v>
      </c>
      <c r="E179" s="12">
        <v>2090</v>
      </c>
    </row>
    <row r="180" spans="1:5">
      <c r="A180" s="9" t="s">
        <v>224</v>
      </c>
      <c r="B180" s="9" t="s">
        <v>61</v>
      </c>
      <c r="C180" s="9">
        <v>10</v>
      </c>
      <c r="D180" s="12">
        <v>70</v>
      </c>
      <c r="E180" s="12">
        <v>700</v>
      </c>
    </row>
    <row r="181" spans="1:5">
      <c r="A181" s="9" t="s">
        <v>225</v>
      </c>
      <c r="B181" s="9" t="s">
        <v>226</v>
      </c>
      <c r="C181" s="9">
        <v>5</v>
      </c>
      <c r="D181" s="12">
        <v>319</v>
      </c>
      <c r="E181" s="12">
        <v>1595</v>
      </c>
    </row>
    <row r="182" spans="1:5">
      <c r="A182" s="9" t="s">
        <v>227</v>
      </c>
      <c r="B182" s="9" t="s">
        <v>228</v>
      </c>
      <c r="C182" s="9">
        <v>20</v>
      </c>
      <c r="D182" s="12">
        <v>424</v>
      </c>
      <c r="E182" s="12">
        <v>8480</v>
      </c>
    </row>
    <row r="183" spans="1:5">
      <c r="A183" s="9" t="s">
        <v>229</v>
      </c>
      <c r="B183" s="9" t="s">
        <v>228</v>
      </c>
      <c r="C183" s="9">
        <v>20</v>
      </c>
      <c r="D183" s="12">
        <v>245</v>
      </c>
      <c r="E183" s="12">
        <v>4900</v>
      </c>
    </row>
    <row r="184" spans="1:5">
      <c r="A184" s="9" t="s">
        <v>230</v>
      </c>
      <c r="B184" s="9" t="s">
        <v>228</v>
      </c>
      <c r="C184" s="9">
        <v>20</v>
      </c>
      <c r="D184" s="12">
        <v>346</v>
      </c>
      <c r="E184" s="12">
        <v>6920</v>
      </c>
    </row>
    <row r="185" spans="1:5">
      <c r="A185" s="9" t="s">
        <v>231</v>
      </c>
      <c r="B185" s="9" t="s">
        <v>232</v>
      </c>
      <c r="C185" s="9">
        <v>165</v>
      </c>
      <c r="D185" s="12">
        <v>58</v>
      </c>
      <c r="E185" s="12">
        <v>9570</v>
      </c>
    </row>
    <row r="186" spans="1:5">
      <c r="A186" s="9" t="s">
        <v>233</v>
      </c>
      <c r="B186" s="9" t="s">
        <v>234</v>
      </c>
      <c r="C186" s="9">
        <v>15</v>
      </c>
      <c r="D186" s="12">
        <v>33</v>
      </c>
      <c r="E186" s="12">
        <v>495</v>
      </c>
    </row>
    <row r="187" spans="1:5">
      <c r="A187" s="9" t="s">
        <v>235</v>
      </c>
      <c r="B187" s="9" t="s">
        <v>61</v>
      </c>
      <c r="C187" s="9">
        <v>15</v>
      </c>
      <c r="D187" s="12">
        <v>64</v>
      </c>
      <c r="E187" s="12">
        <v>960</v>
      </c>
    </row>
    <row r="188" spans="1:5">
      <c r="A188" s="9" t="s">
        <v>236</v>
      </c>
      <c r="B188" s="9" t="s">
        <v>61</v>
      </c>
      <c r="C188" s="9">
        <v>15</v>
      </c>
      <c r="D188" s="12">
        <v>20</v>
      </c>
      <c r="E188" s="12">
        <v>300</v>
      </c>
    </row>
    <row r="189" spans="1:5">
      <c r="A189" s="9" t="s">
        <v>237</v>
      </c>
      <c r="B189" s="9" t="s">
        <v>61</v>
      </c>
      <c r="C189" s="9">
        <v>5</v>
      </c>
      <c r="D189" s="12">
        <v>73</v>
      </c>
      <c r="E189" s="12">
        <v>365</v>
      </c>
    </row>
    <row r="190" spans="1:5">
      <c r="A190" s="9" t="s">
        <v>238</v>
      </c>
      <c r="B190" s="9" t="s">
        <v>61</v>
      </c>
      <c r="C190" s="9">
        <v>30</v>
      </c>
      <c r="D190" s="12">
        <v>15</v>
      </c>
      <c r="E190" s="12">
        <v>450</v>
      </c>
    </row>
    <row r="191" spans="1:5">
      <c r="A191" s="9" t="s">
        <v>239</v>
      </c>
      <c r="B191" s="9" t="s">
        <v>61</v>
      </c>
      <c r="C191" s="9">
        <v>55</v>
      </c>
      <c r="D191" s="12">
        <v>12</v>
      </c>
      <c r="E191" s="12">
        <v>660</v>
      </c>
    </row>
    <row r="192" spans="1:5">
      <c r="A192" s="9" t="s">
        <v>240</v>
      </c>
      <c r="B192" s="9" t="s">
        <v>61</v>
      </c>
      <c r="C192" s="9">
        <v>55</v>
      </c>
      <c r="D192" s="12">
        <v>15</v>
      </c>
      <c r="E192" s="12">
        <v>825</v>
      </c>
    </row>
    <row r="193" spans="1:6">
      <c r="A193" s="9" t="s">
        <v>241</v>
      </c>
      <c r="B193" s="9" t="s">
        <v>61</v>
      </c>
      <c r="C193" s="9">
        <v>50</v>
      </c>
      <c r="D193" s="12">
        <v>20</v>
      </c>
      <c r="E193" s="12">
        <v>1000</v>
      </c>
    </row>
    <row r="194" spans="1:6">
      <c r="A194" s="9" t="s">
        <v>242</v>
      </c>
      <c r="B194" s="9" t="s">
        <v>61</v>
      </c>
      <c r="C194" s="9">
        <v>20</v>
      </c>
      <c r="D194" s="12">
        <v>28</v>
      </c>
      <c r="E194" s="12">
        <v>560</v>
      </c>
    </row>
    <row r="195" spans="1:6">
      <c r="A195" s="9" t="s">
        <v>243</v>
      </c>
      <c r="B195" s="9" t="s">
        <v>244</v>
      </c>
      <c r="C195" s="9">
        <v>55</v>
      </c>
      <c r="D195" s="12">
        <v>1518</v>
      </c>
      <c r="E195" s="12">
        <v>83490</v>
      </c>
    </row>
    <row r="196" spans="1:6">
      <c r="A196" s="9" t="s">
        <v>245</v>
      </c>
      <c r="B196" s="9" t="s">
        <v>61</v>
      </c>
      <c r="C196" s="9">
        <v>15</v>
      </c>
      <c r="D196" s="12">
        <v>61</v>
      </c>
      <c r="E196" s="12">
        <v>915</v>
      </c>
      <c r="F196" s="26">
        <f>E173+E174+E175+E176+E177+E178+E179+E180+E181+E182+E183+E184+E185+E186+E187+E188+E189+E190+E191+E192+E193+E194+E195+E196</f>
        <v>140197</v>
      </c>
    </row>
    <row r="197" spans="1:6">
      <c r="A197" s="11" t="s">
        <v>246</v>
      </c>
      <c r="B197" s="11" t="s">
        <v>247</v>
      </c>
      <c r="C197" s="11">
        <v>1</v>
      </c>
      <c r="D197" s="17">
        <v>600</v>
      </c>
      <c r="E197" s="17">
        <v>600</v>
      </c>
    </row>
    <row r="198" spans="1:6">
      <c r="A198" s="9" t="s">
        <v>248</v>
      </c>
      <c r="B198" s="11" t="s">
        <v>249</v>
      </c>
      <c r="C198" s="39">
        <v>1</v>
      </c>
      <c r="D198" s="47">
        <v>350</v>
      </c>
      <c r="E198" s="17">
        <v>350</v>
      </c>
    </row>
    <row r="199" spans="1:6">
      <c r="A199" s="39" t="s">
        <v>250</v>
      </c>
      <c r="B199" s="11" t="s">
        <v>249</v>
      </c>
      <c r="C199" s="39">
        <v>1</v>
      </c>
      <c r="D199" s="47">
        <v>350</v>
      </c>
      <c r="E199" s="17">
        <v>350</v>
      </c>
    </row>
    <row r="200" spans="1:6">
      <c r="A200" s="9" t="s">
        <v>251</v>
      </c>
      <c r="B200" s="11" t="s">
        <v>247</v>
      </c>
      <c r="C200" s="39">
        <v>1</v>
      </c>
      <c r="D200" s="47">
        <v>600</v>
      </c>
      <c r="E200" s="17">
        <v>600</v>
      </c>
    </row>
    <row r="201" spans="1:6">
      <c r="A201" s="39" t="s">
        <v>252</v>
      </c>
      <c r="B201" s="11" t="s">
        <v>247</v>
      </c>
      <c r="C201" s="39">
        <v>1</v>
      </c>
      <c r="D201" s="47">
        <v>600</v>
      </c>
      <c r="E201" s="17">
        <v>600</v>
      </c>
    </row>
    <row r="202" spans="1:6">
      <c r="A202" s="39" t="s">
        <v>253</v>
      </c>
      <c r="B202" s="11" t="s">
        <v>247</v>
      </c>
      <c r="C202" s="39">
        <v>1</v>
      </c>
      <c r="D202" s="47">
        <v>600</v>
      </c>
      <c r="E202" s="17">
        <v>600</v>
      </c>
    </row>
    <row r="203" spans="1:6">
      <c r="A203" s="39" t="s">
        <v>254</v>
      </c>
      <c r="B203" s="11" t="s">
        <v>247</v>
      </c>
      <c r="C203" s="39">
        <v>1</v>
      </c>
      <c r="D203" s="47">
        <v>600</v>
      </c>
      <c r="E203" s="17">
        <v>600</v>
      </c>
    </row>
    <row r="204" spans="1:6">
      <c r="A204" s="39" t="s">
        <v>255</v>
      </c>
      <c r="B204" s="39" t="s">
        <v>61</v>
      </c>
      <c r="C204" s="39">
        <v>8</v>
      </c>
      <c r="D204" s="47">
        <v>125</v>
      </c>
      <c r="E204" s="17">
        <v>1000</v>
      </c>
    </row>
    <row r="205" spans="1:6">
      <c r="A205" s="224" t="s">
        <v>256</v>
      </c>
      <c r="B205" s="222"/>
      <c r="C205" s="222"/>
      <c r="D205" s="222"/>
      <c r="E205" s="223"/>
    </row>
    <row r="206" spans="1:6">
      <c r="A206" s="9" t="s">
        <v>257</v>
      </c>
      <c r="B206" s="39" t="s">
        <v>258</v>
      </c>
      <c r="C206" s="39">
        <v>33</v>
      </c>
      <c r="D206" s="12">
        <v>800</v>
      </c>
      <c r="E206" s="12">
        <v>26400</v>
      </c>
    </row>
    <row r="207" spans="1:6">
      <c r="A207" s="39" t="s">
        <v>259</v>
      </c>
      <c r="B207" s="39" t="s">
        <v>260</v>
      </c>
      <c r="C207" s="39">
        <v>50</v>
      </c>
      <c r="D207" s="12">
        <v>250</v>
      </c>
      <c r="E207" s="12">
        <v>12500</v>
      </c>
      <c r="F207" s="26">
        <f>E206+E207</f>
        <v>38900</v>
      </c>
    </row>
    <row r="208" spans="1:6">
      <c r="A208" s="39" t="s">
        <v>261</v>
      </c>
      <c r="B208" s="39" t="s">
        <v>260</v>
      </c>
      <c r="C208" s="39">
        <v>100</v>
      </c>
      <c r="D208" s="12">
        <v>100</v>
      </c>
      <c r="E208" s="12">
        <v>10000</v>
      </c>
    </row>
    <row r="209" spans="1:5">
      <c r="A209" s="39" t="s">
        <v>262</v>
      </c>
      <c r="B209" s="39" t="s">
        <v>61</v>
      </c>
      <c r="C209" s="39">
        <v>2</v>
      </c>
      <c r="D209" s="47">
        <v>2899</v>
      </c>
      <c r="E209" s="12">
        <v>5798</v>
      </c>
    </row>
    <row r="210" spans="1:5">
      <c r="A210" s="39" t="s">
        <v>263</v>
      </c>
      <c r="B210" s="39" t="s">
        <v>61</v>
      </c>
      <c r="C210" s="39">
        <v>2</v>
      </c>
      <c r="D210" s="47">
        <v>10398</v>
      </c>
      <c r="E210" s="17">
        <v>20796</v>
      </c>
    </row>
    <row r="211" spans="1:5">
      <c r="A211" s="39" t="s">
        <v>264</v>
      </c>
      <c r="B211" s="39" t="s">
        <v>61</v>
      </c>
      <c r="C211" s="39">
        <v>6</v>
      </c>
      <c r="D211" s="47">
        <v>899</v>
      </c>
      <c r="E211" s="17">
        <v>5394</v>
      </c>
    </row>
    <row r="212" spans="1:5">
      <c r="A212" s="39" t="s">
        <v>265</v>
      </c>
      <c r="B212" s="39" t="s">
        <v>61</v>
      </c>
      <c r="C212" s="39">
        <v>1</v>
      </c>
      <c r="D212" s="47">
        <v>400</v>
      </c>
      <c r="E212" s="17">
        <v>400</v>
      </c>
    </row>
    <row r="213" spans="1:5">
      <c r="A213" s="39" t="s">
        <v>266</v>
      </c>
      <c r="B213" s="39" t="s">
        <v>61</v>
      </c>
      <c r="C213" s="39">
        <v>5</v>
      </c>
      <c r="D213" s="47">
        <v>3199</v>
      </c>
      <c r="E213" s="17">
        <v>15995</v>
      </c>
    </row>
    <row r="214" spans="1:5">
      <c r="A214" s="39" t="s">
        <v>267</v>
      </c>
      <c r="B214" s="39" t="s">
        <v>61</v>
      </c>
      <c r="C214" s="39">
        <v>10</v>
      </c>
      <c r="D214" s="47">
        <v>908</v>
      </c>
      <c r="E214" s="17">
        <v>9080</v>
      </c>
    </row>
    <row r="215" spans="1:5">
      <c r="A215" s="9" t="s">
        <v>268</v>
      </c>
      <c r="B215" s="39" t="s">
        <v>61</v>
      </c>
      <c r="C215" s="39">
        <v>6</v>
      </c>
      <c r="D215" s="47">
        <v>1836</v>
      </c>
      <c r="E215" s="17">
        <v>11016</v>
      </c>
    </row>
    <row r="216" spans="1:5">
      <c r="A216" s="39" t="s">
        <v>269</v>
      </c>
      <c r="B216" s="39" t="s">
        <v>61</v>
      </c>
      <c r="C216" s="39">
        <v>4</v>
      </c>
      <c r="D216" s="47">
        <v>1671</v>
      </c>
      <c r="E216" s="17">
        <v>6684</v>
      </c>
    </row>
    <row r="217" spans="1:5">
      <c r="A217" s="39" t="s">
        <v>270</v>
      </c>
      <c r="B217" s="39" t="s">
        <v>61</v>
      </c>
      <c r="C217" s="39">
        <v>2</v>
      </c>
      <c r="D217" s="48">
        <v>10563.75</v>
      </c>
      <c r="E217" s="17">
        <v>21127.5</v>
      </c>
    </row>
    <row r="218" spans="1:5">
      <c r="A218" s="9" t="s">
        <v>271</v>
      </c>
      <c r="B218" s="39" t="s">
        <v>61</v>
      </c>
      <c r="C218" s="39">
        <v>6</v>
      </c>
      <c r="D218" s="47">
        <v>299</v>
      </c>
      <c r="E218" s="17">
        <v>1794</v>
      </c>
    </row>
    <row r="219" spans="1:5">
      <c r="A219" s="39" t="s">
        <v>272</v>
      </c>
      <c r="B219" s="39" t="s">
        <v>61</v>
      </c>
      <c r="C219" s="39">
        <v>4</v>
      </c>
      <c r="D219" s="47">
        <v>8804</v>
      </c>
      <c r="E219" s="17">
        <v>35216</v>
      </c>
    </row>
    <row r="220" spans="1:5">
      <c r="A220" s="39" t="s">
        <v>273</v>
      </c>
      <c r="B220" s="39" t="s">
        <v>61</v>
      </c>
      <c r="C220" s="39">
        <v>2</v>
      </c>
      <c r="D220" s="47">
        <v>1399</v>
      </c>
      <c r="E220" s="17">
        <v>2798</v>
      </c>
    </row>
    <row r="221" spans="1:5">
      <c r="A221" s="39" t="s">
        <v>274</v>
      </c>
      <c r="B221" s="39" t="s">
        <v>61</v>
      </c>
      <c r="C221" s="39">
        <v>4</v>
      </c>
      <c r="D221" s="47">
        <v>2049</v>
      </c>
      <c r="E221" s="17">
        <v>8196</v>
      </c>
    </row>
    <row r="222" spans="1:5">
      <c r="A222" s="39" t="s">
        <v>275</v>
      </c>
      <c r="B222" s="39" t="s">
        <v>61</v>
      </c>
      <c r="C222" s="39">
        <v>2</v>
      </c>
      <c r="D222" s="47">
        <v>2171</v>
      </c>
      <c r="E222" s="17">
        <v>4342</v>
      </c>
    </row>
    <row r="223" spans="1:5">
      <c r="A223" s="9" t="s">
        <v>276</v>
      </c>
      <c r="B223" s="39" t="s">
        <v>205</v>
      </c>
      <c r="C223" s="39">
        <v>1</v>
      </c>
      <c r="D223" s="47">
        <v>468</v>
      </c>
      <c r="E223" s="17">
        <v>468</v>
      </c>
    </row>
    <row r="224" spans="1:5">
      <c r="A224" s="39" t="s">
        <v>277</v>
      </c>
      <c r="B224" s="39" t="s">
        <v>61</v>
      </c>
      <c r="C224" s="39">
        <v>4</v>
      </c>
      <c r="D224" s="47">
        <v>299</v>
      </c>
      <c r="E224" s="17">
        <v>1196</v>
      </c>
    </row>
    <row r="225" spans="1:6">
      <c r="A225" s="9" t="s">
        <v>278</v>
      </c>
      <c r="B225" s="39" t="s">
        <v>61</v>
      </c>
      <c r="C225" s="39">
        <v>1</v>
      </c>
      <c r="D225" s="47">
        <v>6990</v>
      </c>
      <c r="E225" s="17">
        <v>6990</v>
      </c>
    </row>
    <row r="226" spans="1:6">
      <c r="A226" s="39" t="s">
        <v>279</v>
      </c>
      <c r="B226" s="39" t="s">
        <v>61</v>
      </c>
      <c r="C226" s="39">
        <v>2</v>
      </c>
      <c r="D226" s="47">
        <v>849</v>
      </c>
      <c r="E226" s="17">
        <v>1698</v>
      </c>
    </row>
    <row r="227" spans="1:6">
      <c r="A227" s="39" t="s">
        <v>280</v>
      </c>
      <c r="B227" s="39" t="s">
        <v>61</v>
      </c>
      <c r="C227" s="39">
        <v>5</v>
      </c>
      <c r="D227" s="47">
        <v>329</v>
      </c>
      <c r="E227" s="17">
        <v>1645</v>
      </c>
    </row>
    <row r="228" spans="1:6">
      <c r="A228" s="9" t="s">
        <v>281</v>
      </c>
      <c r="B228" s="39" t="s">
        <v>47</v>
      </c>
      <c r="C228" s="39">
        <v>2</v>
      </c>
      <c r="D228" s="47">
        <v>2904</v>
      </c>
      <c r="E228" s="17">
        <v>5808</v>
      </c>
    </row>
    <row r="229" spans="1:6">
      <c r="A229" s="9" t="s">
        <v>282</v>
      </c>
      <c r="B229" s="39" t="s">
        <v>61</v>
      </c>
      <c r="C229" s="39">
        <v>1</v>
      </c>
      <c r="D229" s="47">
        <v>4230</v>
      </c>
      <c r="E229" s="17">
        <v>4230</v>
      </c>
      <c r="F229" s="49">
        <f>E211+E212+E213+E214+E215+E216+E217+E218+E219+E220+E221+E222+E223+E224+E225+E226+E227+E228</f>
        <v>139847.5</v>
      </c>
    </row>
    <row r="230" spans="1:6">
      <c r="A230" s="224" t="s">
        <v>283</v>
      </c>
      <c r="B230" s="222"/>
      <c r="C230" s="222"/>
      <c r="D230" s="222"/>
      <c r="E230" s="223"/>
    </row>
    <row r="231" spans="1:6">
      <c r="A231" s="9" t="s">
        <v>284</v>
      </c>
      <c r="B231" s="9" t="s">
        <v>285</v>
      </c>
      <c r="C231" s="9">
        <v>60</v>
      </c>
      <c r="D231" s="41">
        <v>300</v>
      </c>
      <c r="E231" s="12">
        <v>18000</v>
      </c>
    </row>
    <row r="232" spans="1:6">
      <c r="A232" s="9" t="s">
        <v>286</v>
      </c>
      <c r="B232" s="9" t="s">
        <v>287</v>
      </c>
      <c r="C232" s="50" t="s">
        <v>288</v>
      </c>
      <c r="D232" s="51"/>
      <c r="E232" s="51"/>
    </row>
    <row r="233" spans="1:6">
      <c r="A233" s="224" t="s">
        <v>289</v>
      </c>
      <c r="B233" s="222"/>
      <c r="C233" s="222"/>
      <c r="D233" s="222"/>
      <c r="E233" s="223"/>
    </row>
    <row r="234" spans="1:6">
      <c r="A234" s="9" t="s">
        <v>290</v>
      </c>
      <c r="B234" s="9" t="s">
        <v>291</v>
      </c>
      <c r="C234" s="9">
        <v>6</v>
      </c>
      <c r="D234" s="12">
        <v>3500</v>
      </c>
      <c r="E234" s="12">
        <v>21000</v>
      </c>
    </row>
    <row r="235" spans="1:6">
      <c r="A235" s="224" t="s">
        <v>292</v>
      </c>
      <c r="B235" s="222"/>
      <c r="C235" s="222"/>
      <c r="D235" s="222"/>
      <c r="E235" s="223"/>
    </row>
    <row r="236" spans="1:6">
      <c r="A236" s="25" t="s">
        <v>293</v>
      </c>
      <c r="B236" s="11" t="s">
        <v>294</v>
      </c>
      <c r="C236" s="25">
        <v>7</v>
      </c>
      <c r="D236" s="12">
        <v>500</v>
      </c>
      <c r="E236" s="12">
        <v>3500</v>
      </c>
    </row>
    <row r="237" spans="1:6">
      <c r="A237" s="25" t="s">
        <v>295</v>
      </c>
      <c r="B237" s="11" t="s">
        <v>294</v>
      </c>
      <c r="C237" s="25">
        <v>6</v>
      </c>
      <c r="D237" s="12">
        <v>2500</v>
      </c>
      <c r="E237" s="12">
        <v>15000</v>
      </c>
    </row>
    <row r="238" spans="1:6">
      <c r="A238" s="224" t="s">
        <v>296</v>
      </c>
      <c r="B238" s="222"/>
      <c r="C238" s="222"/>
      <c r="D238" s="222"/>
      <c r="E238" s="223"/>
    </row>
    <row r="239" spans="1:6">
      <c r="A239" s="9" t="s">
        <v>297</v>
      </c>
      <c r="B239" s="9" t="s">
        <v>34</v>
      </c>
      <c r="C239" s="11">
        <v>70</v>
      </c>
      <c r="D239" s="12">
        <v>200</v>
      </c>
      <c r="E239" s="12">
        <v>14000</v>
      </c>
    </row>
    <row r="240" spans="1:6">
      <c r="A240" s="9" t="s">
        <v>298</v>
      </c>
      <c r="B240" s="9" t="s">
        <v>34</v>
      </c>
      <c r="C240" s="11">
        <v>45</v>
      </c>
      <c r="D240" s="12">
        <v>250</v>
      </c>
      <c r="E240" s="12">
        <v>11250</v>
      </c>
    </row>
    <row r="241" spans="1:5">
      <c r="A241" s="224" t="s">
        <v>299</v>
      </c>
      <c r="B241" s="222"/>
      <c r="C241" s="222"/>
      <c r="D241" s="222"/>
      <c r="E241" s="223"/>
    </row>
    <row r="242" spans="1:5">
      <c r="A242" s="25" t="s">
        <v>300</v>
      </c>
      <c r="B242" s="25" t="s">
        <v>301</v>
      </c>
      <c r="C242" s="25">
        <v>9</v>
      </c>
      <c r="D242" s="17">
        <v>1075</v>
      </c>
      <c r="E242" s="17">
        <v>9675</v>
      </c>
    </row>
    <row r="243" spans="1:5">
      <c r="A243" s="25" t="s">
        <v>302</v>
      </c>
      <c r="B243" s="25" t="s">
        <v>303</v>
      </c>
      <c r="C243" s="25">
        <v>20</v>
      </c>
      <c r="D243" s="17">
        <v>399</v>
      </c>
      <c r="E243" s="17">
        <v>7980</v>
      </c>
    </row>
    <row r="244" spans="1:5">
      <c r="A244" s="224" t="s">
        <v>304</v>
      </c>
      <c r="B244" s="222"/>
      <c r="C244" s="222"/>
      <c r="D244" s="222"/>
      <c r="E244" s="223"/>
    </row>
    <row r="245" spans="1:5">
      <c r="A245" s="39" t="s">
        <v>305</v>
      </c>
      <c r="B245" s="39" t="s">
        <v>306</v>
      </c>
      <c r="C245" s="39">
        <v>4</v>
      </c>
      <c r="D245" s="12">
        <v>15000</v>
      </c>
      <c r="E245" s="12">
        <v>60000</v>
      </c>
    </row>
    <row r="246" spans="1:5">
      <c r="A246" s="39" t="s">
        <v>307</v>
      </c>
      <c r="B246" s="39" t="s">
        <v>306</v>
      </c>
      <c r="C246" s="39">
        <v>12</v>
      </c>
      <c r="D246" s="12">
        <v>11000</v>
      </c>
      <c r="E246" s="12">
        <v>132000</v>
      </c>
    </row>
    <row r="247" spans="1:5">
      <c r="A247" s="224" t="s">
        <v>308</v>
      </c>
      <c r="B247" s="222"/>
      <c r="C247" s="222"/>
      <c r="D247" s="222"/>
      <c r="E247" s="223"/>
    </row>
    <row r="248" spans="1:5">
      <c r="A248" s="52" t="s">
        <v>309</v>
      </c>
      <c r="B248" s="218" t="s">
        <v>138</v>
      </c>
      <c r="C248" s="218">
        <v>20</v>
      </c>
      <c r="D248" s="220">
        <v>2500</v>
      </c>
      <c r="E248" s="220">
        <v>50000</v>
      </c>
    </row>
    <row r="249" spans="1:5">
      <c r="A249" s="11" t="s">
        <v>310</v>
      </c>
      <c r="B249" s="219"/>
      <c r="C249" s="219"/>
      <c r="D249" s="219"/>
      <c r="E249" s="219"/>
    </row>
    <row r="250" spans="1:5">
      <c r="A250" s="52" t="s">
        <v>311</v>
      </c>
      <c r="B250" s="226" t="s">
        <v>312</v>
      </c>
      <c r="C250" s="226">
        <v>30</v>
      </c>
      <c r="D250" s="220">
        <v>500</v>
      </c>
      <c r="E250" s="220">
        <v>15000</v>
      </c>
    </row>
    <row r="251" spans="1:5">
      <c r="A251" s="39" t="s">
        <v>313</v>
      </c>
      <c r="B251" s="219"/>
      <c r="C251" s="219"/>
      <c r="D251" s="219"/>
      <c r="E251" s="219"/>
    </row>
    <row r="252" spans="1:5">
      <c r="A252" s="52" t="s">
        <v>314</v>
      </c>
      <c r="B252" s="218" t="s">
        <v>315</v>
      </c>
      <c r="C252" s="218">
        <v>50</v>
      </c>
      <c r="D252" s="220">
        <v>500</v>
      </c>
      <c r="E252" s="220">
        <v>25000</v>
      </c>
    </row>
    <row r="253" spans="1:5">
      <c r="A253" s="25" t="s">
        <v>315</v>
      </c>
      <c r="B253" s="219"/>
      <c r="C253" s="219"/>
      <c r="D253" s="219"/>
      <c r="E253" s="219"/>
    </row>
    <row r="254" spans="1:5">
      <c r="A254" s="52" t="s">
        <v>316</v>
      </c>
      <c r="B254" s="218" t="s">
        <v>138</v>
      </c>
      <c r="C254" s="218">
        <v>150</v>
      </c>
      <c r="D254" s="220">
        <v>200</v>
      </c>
      <c r="E254" s="220">
        <v>30000</v>
      </c>
    </row>
    <row r="255" spans="1:5">
      <c r="A255" s="25" t="s">
        <v>317</v>
      </c>
      <c r="B255" s="219"/>
      <c r="C255" s="219"/>
      <c r="D255" s="219"/>
      <c r="E255" s="219"/>
    </row>
    <row r="256" spans="1:5">
      <c r="A256" s="52" t="s">
        <v>318</v>
      </c>
      <c r="B256" s="218" t="s">
        <v>138</v>
      </c>
      <c r="C256" s="218">
        <v>150</v>
      </c>
      <c r="D256" s="220">
        <v>550</v>
      </c>
      <c r="E256" s="220">
        <v>82500</v>
      </c>
    </row>
    <row r="257" spans="1:5">
      <c r="A257" s="39" t="s">
        <v>319</v>
      </c>
      <c r="B257" s="219"/>
      <c r="C257" s="219"/>
      <c r="D257" s="219"/>
      <c r="E257" s="219"/>
    </row>
    <row r="258" spans="1:5">
      <c r="A258" s="52" t="s">
        <v>320</v>
      </c>
      <c r="B258" s="218" t="s">
        <v>138</v>
      </c>
      <c r="C258" s="218">
        <v>65</v>
      </c>
      <c r="D258" s="220">
        <v>300</v>
      </c>
      <c r="E258" s="220">
        <v>19500</v>
      </c>
    </row>
    <row r="259" spans="1:5">
      <c r="A259" s="25" t="s">
        <v>321</v>
      </c>
      <c r="B259" s="219"/>
      <c r="C259" s="219"/>
      <c r="D259" s="219"/>
      <c r="E259" s="219"/>
    </row>
    <row r="260" spans="1:5">
      <c r="A260" s="52" t="s">
        <v>322</v>
      </c>
      <c r="B260" s="218" t="s">
        <v>138</v>
      </c>
      <c r="C260" s="218">
        <v>150</v>
      </c>
      <c r="D260" s="220">
        <v>550</v>
      </c>
      <c r="E260" s="220">
        <v>82500</v>
      </c>
    </row>
    <row r="261" spans="1:5">
      <c r="A261" s="39" t="s">
        <v>319</v>
      </c>
      <c r="B261" s="219"/>
      <c r="C261" s="219"/>
      <c r="D261" s="219"/>
      <c r="E261" s="219"/>
    </row>
    <row r="262" spans="1:5">
      <c r="A262" s="52" t="s">
        <v>323</v>
      </c>
      <c r="B262" s="218" t="s">
        <v>138</v>
      </c>
      <c r="C262" s="218">
        <v>200</v>
      </c>
      <c r="D262" s="220">
        <v>250</v>
      </c>
      <c r="E262" s="220">
        <v>50000</v>
      </c>
    </row>
    <row r="263" spans="1:5">
      <c r="A263" s="25" t="s">
        <v>324</v>
      </c>
      <c r="B263" s="219"/>
      <c r="C263" s="219"/>
      <c r="D263" s="219"/>
      <c r="E263" s="219"/>
    </row>
    <row r="264" spans="1:5">
      <c r="A264" s="52" t="s">
        <v>325</v>
      </c>
      <c r="B264" s="218" t="s">
        <v>138</v>
      </c>
      <c r="C264" s="218">
        <v>60</v>
      </c>
      <c r="D264" s="220">
        <v>200</v>
      </c>
      <c r="E264" s="220">
        <v>12000</v>
      </c>
    </row>
    <row r="265" spans="1:5">
      <c r="A265" s="25" t="s">
        <v>326</v>
      </c>
      <c r="B265" s="219"/>
      <c r="C265" s="219"/>
      <c r="D265" s="219"/>
      <c r="E265" s="219"/>
    </row>
    <row r="266" spans="1:5">
      <c r="A266" s="52" t="s">
        <v>327</v>
      </c>
      <c r="B266" s="218" t="s">
        <v>138</v>
      </c>
      <c r="C266" s="218">
        <v>3</v>
      </c>
      <c r="D266" s="220">
        <v>1300</v>
      </c>
      <c r="E266" s="220">
        <v>3900</v>
      </c>
    </row>
    <row r="267" spans="1:5">
      <c r="A267" s="25" t="s">
        <v>328</v>
      </c>
      <c r="B267" s="219"/>
      <c r="C267" s="219"/>
      <c r="D267" s="219"/>
      <c r="E267" s="219"/>
    </row>
    <row r="268" spans="1:5">
      <c r="A268" s="52" t="s">
        <v>329</v>
      </c>
      <c r="B268" s="218" t="s">
        <v>138</v>
      </c>
      <c r="C268" s="218">
        <v>80</v>
      </c>
      <c r="D268" s="220">
        <v>300</v>
      </c>
      <c r="E268" s="220">
        <v>24000</v>
      </c>
    </row>
    <row r="269" spans="1:5">
      <c r="A269" s="25" t="s">
        <v>326</v>
      </c>
      <c r="B269" s="219"/>
      <c r="C269" s="219"/>
      <c r="D269" s="219"/>
      <c r="E269" s="219"/>
    </row>
    <row r="270" spans="1:5">
      <c r="A270" s="52" t="s">
        <v>330</v>
      </c>
      <c r="B270" s="218" t="s">
        <v>138</v>
      </c>
      <c r="C270" s="218">
        <v>70</v>
      </c>
      <c r="D270" s="220">
        <v>200</v>
      </c>
      <c r="E270" s="220">
        <v>14000</v>
      </c>
    </row>
    <row r="271" spans="1:5">
      <c r="A271" s="25" t="s">
        <v>331</v>
      </c>
      <c r="B271" s="219"/>
      <c r="C271" s="219"/>
      <c r="D271" s="219"/>
      <c r="E271" s="219"/>
    </row>
    <row r="272" spans="1:5">
      <c r="A272" s="52" t="s">
        <v>332</v>
      </c>
      <c r="B272" s="218" t="s">
        <v>138</v>
      </c>
      <c r="C272" s="218">
        <v>150</v>
      </c>
      <c r="D272" s="220">
        <v>200</v>
      </c>
      <c r="E272" s="220">
        <v>30000</v>
      </c>
    </row>
    <row r="273" spans="1:5">
      <c r="A273" s="25" t="s">
        <v>331</v>
      </c>
      <c r="B273" s="219"/>
      <c r="C273" s="219"/>
      <c r="D273" s="219"/>
      <c r="E273" s="219"/>
    </row>
    <row r="274" spans="1:5">
      <c r="A274" s="53" t="s">
        <v>333</v>
      </c>
      <c r="B274" s="218" t="s">
        <v>138</v>
      </c>
      <c r="C274" s="218">
        <v>60</v>
      </c>
      <c r="D274" s="220">
        <v>150</v>
      </c>
      <c r="E274" s="220">
        <v>9000</v>
      </c>
    </row>
    <row r="275" spans="1:5">
      <c r="A275" s="25" t="s">
        <v>331</v>
      </c>
      <c r="B275" s="219"/>
      <c r="C275" s="219"/>
      <c r="D275" s="219"/>
      <c r="E275" s="219"/>
    </row>
    <row r="276" spans="1:5">
      <c r="A276" s="52" t="s">
        <v>334</v>
      </c>
      <c r="B276" s="218" t="s">
        <v>138</v>
      </c>
      <c r="C276" s="218">
        <v>150</v>
      </c>
      <c r="D276" s="220">
        <v>300</v>
      </c>
      <c r="E276" s="220">
        <v>45000</v>
      </c>
    </row>
    <row r="277" spans="1:5">
      <c r="A277" s="25" t="s">
        <v>335</v>
      </c>
      <c r="B277" s="219"/>
      <c r="C277" s="219"/>
      <c r="D277" s="219"/>
      <c r="E277" s="219"/>
    </row>
    <row r="278" spans="1:5">
      <c r="A278" s="52" t="s">
        <v>336</v>
      </c>
      <c r="B278" s="218" t="s">
        <v>138</v>
      </c>
      <c r="C278" s="218">
        <v>500</v>
      </c>
      <c r="D278" s="220">
        <v>100</v>
      </c>
      <c r="E278" s="220">
        <v>50000</v>
      </c>
    </row>
    <row r="279" spans="1:5">
      <c r="A279" s="25" t="s">
        <v>337</v>
      </c>
      <c r="B279" s="219"/>
      <c r="C279" s="219"/>
      <c r="D279" s="219"/>
      <c r="E279" s="219"/>
    </row>
    <row r="280" spans="1:5">
      <c r="A280" s="6"/>
      <c r="B280" s="6"/>
      <c r="C280" s="6"/>
      <c r="D280" s="6"/>
      <c r="E280" s="6"/>
    </row>
    <row r="281" spans="1:5">
      <c r="A281" s="6"/>
      <c r="B281" s="6"/>
      <c r="C281" s="6"/>
      <c r="D281" s="54" t="s">
        <v>338</v>
      </c>
      <c r="E281" s="55">
        <v>2790562.31</v>
      </c>
    </row>
  </sheetData>
  <mergeCells count="80">
    <mergeCell ref="E258:E259"/>
    <mergeCell ref="D274:D275"/>
    <mergeCell ref="E274:E275"/>
    <mergeCell ref="B250:B251"/>
    <mergeCell ref="E250:E251"/>
    <mergeCell ref="A244:E244"/>
    <mergeCell ref="A247:E247"/>
    <mergeCell ref="C254:C255"/>
    <mergeCell ref="D254:D255"/>
    <mergeCell ref="C250:C251"/>
    <mergeCell ref="D250:D251"/>
    <mergeCell ref="B252:B253"/>
    <mergeCell ref="C252:C253"/>
    <mergeCell ref="D252:D253"/>
    <mergeCell ref="E252:E253"/>
    <mergeCell ref="E254:E255"/>
    <mergeCell ref="A233:E233"/>
    <mergeCell ref="A235:E235"/>
    <mergeCell ref="A238:E238"/>
    <mergeCell ref="A241:E241"/>
    <mergeCell ref="B248:B249"/>
    <mergeCell ref="C248:C249"/>
    <mergeCell ref="D248:D249"/>
    <mergeCell ref="E248:E249"/>
    <mergeCell ref="A159:E159"/>
    <mergeCell ref="A164:E164"/>
    <mergeCell ref="A171:E171"/>
    <mergeCell ref="A205:E205"/>
    <mergeCell ref="A230:E230"/>
    <mergeCell ref="A3:E3"/>
    <mergeCell ref="A7:E7"/>
    <mergeCell ref="A79:E79"/>
    <mergeCell ref="A105:E105"/>
    <mergeCell ref="A157:E157"/>
    <mergeCell ref="B278:B279"/>
    <mergeCell ref="C278:C279"/>
    <mergeCell ref="D278:D279"/>
    <mergeCell ref="E278:E279"/>
    <mergeCell ref="B270:B271"/>
    <mergeCell ref="B272:B273"/>
    <mergeCell ref="C272:C273"/>
    <mergeCell ref="D272:D273"/>
    <mergeCell ref="E272:E273"/>
    <mergeCell ref="B274:B275"/>
    <mergeCell ref="C274:C275"/>
    <mergeCell ref="E268:E269"/>
    <mergeCell ref="C270:C271"/>
    <mergeCell ref="D270:D271"/>
    <mergeCell ref="E270:E271"/>
    <mergeCell ref="B276:B277"/>
    <mergeCell ref="C276:C277"/>
    <mergeCell ref="D276:D277"/>
    <mergeCell ref="E276:E277"/>
    <mergeCell ref="B266:B267"/>
    <mergeCell ref="C266:C267"/>
    <mergeCell ref="B268:B269"/>
    <mergeCell ref="C268:C269"/>
    <mergeCell ref="D268:D269"/>
    <mergeCell ref="B262:B263"/>
    <mergeCell ref="B264:B265"/>
    <mergeCell ref="C264:C265"/>
    <mergeCell ref="D264:D265"/>
    <mergeCell ref="E264:E265"/>
    <mergeCell ref="E260:E261"/>
    <mergeCell ref="C262:C263"/>
    <mergeCell ref="D262:D263"/>
    <mergeCell ref="E262:E263"/>
    <mergeCell ref="D266:D267"/>
    <mergeCell ref="E266:E267"/>
    <mergeCell ref="B258:B259"/>
    <mergeCell ref="C258:C259"/>
    <mergeCell ref="B260:B261"/>
    <mergeCell ref="C260:C261"/>
    <mergeCell ref="D260:D261"/>
    <mergeCell ref="D258:D259"/>
    <mergeCell ref="B254:B255"/>
    <mergeCell ref="B256:B257"/>
    <mergeCell ref="C256:C257"/>
    <mergeCell ref="D256:D257"/>
    <mergeCell ref="E256:E25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000"/>
  <sheetViews>
    <sheetView workbookViewId="0"/>
  </sheetViews>
  <sheetFormatPr baseColWidth="10" defaultColWidth="14.42578125" defaultRowHeight="15" customHeight="1"/>
  <cols>
    <col min="1" max="1" width="20.28515625" customWidth="1"/>
    <col min="2" max="2" width="41.5703125" customWidth="1"/>
    <col min="3" max="3" width="14" customWidth="1"/>
    <col min="4" max="26" width="10.7109375" customWidth="1"/>
  </cols>
  <sheetData>
    <row r="1" spans="1:3" ht="15.75">
      <c r="A1" s="250" t="s">
        <v>572</v>
      </c>
      <c r="B1" s="235"/>
      <c r="C1" s="238"/>
    </row>
    <row r="2" spans="1:3">
      <c r="A2" s="198" t="s">
        <v>0</v>
      </c>
      <c r="B2" s="214" t="s">
        <v>1</v>
      </c>
      <c r="C2" s="198" t="s">
        <v>665</v>
      </c>
    </row>
    <row r="3" spans="1:3">
      <c r="A3" s="157">
        <v>221</v>
      </c>
      <c r="B3" s="183" t="s">
        <v>344</v>
      </c>
      <c r="C3" s="215">
        <v>8900</v>
      </c>
    </row>
    <row r="4" spans="1:3">
      <c r="A4" s="157">
        <v>212</v>
      </c>
      <c r="B4" s="183" t="s">
        <v>8</v>
      </c>
      <c r="C4" s="215">
        <v>1600</v>
      </c>
    </row>
    <row r="5" spans="1:3">
      <c r="A5" s="157">
        <v>294</v>
      </c>
      <c r="B5" s="183" t="s">
        <v>884</v>
      </c>
      <c r="C5" s="215">
        <v>3900</v>
      </c>
    </row>
    <row r="6" spans="1:3">
      <c r="A6" s="251" t="s">
        <v>802</v>
      </c>
      <c r="B6" s="228"/>
      <c r="C6" s="216">
        <f>SUM(C3:C5)</f>
        <v>14400</v>
      </c>
    </row>
    <row r="7" spans="1:3">
      <c r="B7" s="183"/>
      <c r="C7" s="215"/>
    </row>
    <row r="8" spans="1:3">
      <c r="B8" s="183"/>
      <c r="C8" s="215"/>
    </row>
    <row r="9" spans="1:3">
      <c r="A9" s="251"/>
      <c r="B9" s="228"/>
      <c r="C9" s="216"/>
    </row>
    <row r="10" spans="1:3">
      <c r="B10" s="5"/>
      <c r="C10" s="215"/>
    </row>
    <row r="11" spans="1:3">
      <c r="B11" s="5"/>
      <c r="C11" s="215"/>
    </row>
    <row r="12" spans="1:3">
      <c r="B12" s="5"/>
      <c r="C12" s="215"/>
    </row>
    <row r="13" spans="1:3">
      <c r="B13" s="5"/>
      <c r="C13" s="215"/>
    </row>
    <row r="14" spans="1:3">
      <c r="B14" s="5"/>
      <c r="C14" s="215"/>
    </row>
    <row r="15" spans="1:3">
      <c r="C15" s="199"/>
    </row>
    <row r="16" spans="1:3">
      <c r="C16" s="199"/>
    </row>
    <row r="17" spans="1:3">
      <c r="C17" s="199"/>
    </row>
    <row r="18" spans="1:3">
      <c r="C18" s="199"/>
    </row>
    <row r="19" spans="1:3">
      <c r="C19" s="199"/>
    </row>
    <row r="20" spans="1:3">
      <c r="C20" s="199"/>
    </row>
    <row r="21" spans="1:3" ht="15.75" customHeight="1">
      <c r="A21" s="251"/>
      <c r="B21" s="228"/>
      <c r="C21" s="201"/>
    </row>
    <row r="22" spans="1:3" ht="15.75" customHeight="1">
      <c r="C22" s="183"/>
    </row>
    <row r="23" spans="1:3" ht="15.75" customHeight="1">
      <c r="C23" s="183"/>
    </row>
    <row r="24" spans="1:3" ht="15.75" customHeight="1">
      <c r="C24" s="183"/>
    </row>
    <row r="25" spans="1:3" ht="15.75" customHeight="1">
      <c r="C25" s="183"/>
    </row>
    <row r="26" spans="1:3" ht="15.75" customHeight="1">
      <c r="C26" s="183"/>
    </row>
    <row r="27" spans="1:3" ht="15.75" customHeight="1">
      <c r="C27" s="183"/>
    </row>
    <row r="28" spans="1:3" ht="15.75" customHeight="1">
      <c r="C28" s="183"/>
    </row>
    <row r="29" spans="1:3" ht="15.75" customHeight="1">
      <c r="C29" s="183"/>
    </row>
    <row r="30" spans="1:3" ht="15.75" customHeight="1">
      <c r="C30" s="183"/>
    </row>
    <row r="31" spans="1:3" ht="15.75" customHeight="1">
      <c r="C31" s="183"/>
    </row>
    <row r="32" spans="1:3" ht="15.75" customHeight="1">
      <c r="C32" s="183"/>
    </row>
    <row r="33" spans="1:3" ht="15.75" customHeight="1">
      <c r="C33" s="183"/>
    </row>
    <row r="34" spans="1:3" ht="15.75" customHeight="1">
      <c r="C34" s="183"/>
    </row>
    <row r="35" spans="1:3" ht="15.75" customHeight="1">
      <c r="C35" s="183"/>
    </row>
    <row r="36" spans="1:3" ht="15.75" customHeight="1">
      <c r="C36" s="183"/>
    </row>
    <row r="37" spans="1:3" ht="15.75" customHeight="1">
      <c r="C37" s="183"/>
    </row>
    <row r="38" spans="1:3" ht="15.75" customHeight="1">
      <c r="C38" s="183"/>
    </row>
    <row r="39" spans="1:3" ht="15.75" customHeight="1">
      <c r="A39" s="251"/>
      <c r="B39" s="228"/>
      <c r="C39" s="202"/>
    </row>
    <row r="40" spans="1:3" ht="15.75" customHeight="1">
      <c r="C40" s="5"/>
    </row>
    <row r="41" spans="1:3" ht="15.75" customHeight="1">
      <c r="C41" s="5"/>
    </row>
    <row r="42" spans="1:3" ht="15.75" customHeight="1">
      <c r="C42" s="5"/>
    </row>
    <row r="43" spans="1:3" ht="15.75" customHeight="1">
      <c r="C43" s="5"/>
    </row>
    <row r="44" spans="1:3" ht="15.75" customHeight="1">
      <c r="C44" s="5"/>
    </row>
    <row r="45" spans="1:3" ht="15.75" customHeight="1">
      <c r="C45" s="5"/>
    </row>
    <row r="46" spans="1:3" ht="15.75" customHeight="1">
      <c r="C46" s="5"/>
    </row>
    <row r="47" spans="1:3" ht="15.75" customHeight="1">
      <c r="C47" s="5"/>
    </row>
    <row r="48" spans="1:3" ht="15.75" customHeight="1">
      <c r="C48" s="5"/>
    </row>
    <row r="49" spans="3:3" ht="15.75" customHeight="1">
      <c r="C49" s="5"/>
    </row>
    <row r="50" spans="3:3" ht="15.75" customHeight="1">
      <c r="C50" s="5"/>
    </row>
    <row r="51" spans="3:3" ht="15.75" customHeight="1">
      <c r="C51" s="5"/>
    </row>
    <row r="52" spans="3:3" ht="15.75" customHeight="1">
      <c r="C52" s="5"/>
    </row>
    <row r="53" spans="3:3" ht="15.75" customHeight="1">
      <c r="C53" s="5"/>
    </row>
    <row r="54" spans="3:3" ht="15.75" customHeight="1">
      <c r="C54" s="5"/>
    </row>
    <row r="55" spans="3:3" ht="15.75" customHeight="1">
      <c r="C55" s="5"/>
    </row>
    <row r="56" spans="3:3" ht="15.75" customHeight="1">
      <c r="C56" s="5"/>
    </row>
    <row r="57" spans="3:3" ht="15.75" customHeight="1">
      <c r="C57" s="5"/>
    </row>
    <row r="58" spans="3:3" ht="15.75" customHeight="1"/>
    <row r="59" spans="3:3" ht="15.75" customHeight="1"/>
    <row r="60" spans="3:3" ht="15.75" customHeight="1"/>
    <row r="61" spans="3:3" ht="15.75" customHeight="1"/>
    <row r="62" spans="3:3" ht="15.75" customHeight="1"/>
    <row r="63" spans="3:3" ht="15.75" customHeight="1"/>
    <row r="64" spans="3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6:B6"/>
    <mergeCell ref="A9:B9"/>
    <mergeCell ref="A21:B21"/>
    <mergeCell ref="A39:B39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000"/>
  <sheetViews>
    <sheetView workbookViewId="0"/>
  </sheetViews>
  <sheetFormatPr baseColWidth="10" defaultColWidth="14.42578125" defaultRowHeight="15" customHeight="1"/>
  <cols>
    <col min="1" max="1" width="28" customWidth="1"/>
    <col min="2" max="2" width="41.5703125" customWidth="1"/>
    <col min="3" max="3" width="14" customWidth="1"/>
    <col min="4" max="26" width="10.7109375" customWidth="1"/>
  </cols>
  <sheetData>
    <row r="1" spans="1:3" ht="15.75">
      <c r="A1" s="250" t="s">
        <v>582</v>
      </c>
      <c r="B1" s="235"/>
      <c r="C1" s="217"/>
    </row>
    <row r="2" spans="1:3" ht="15.75">
      <c r="A2" s="198" t="s">
        <v>653</v>
      </c>
      <c r="B2" s="214" t="s">
        <v>654</v>
      </c>
      <c r="C2" s="217"/>
    </row>
    <row r="3" spans="1:3">
      <c r="A3" s="157" t="s">
        <v>885</v>
      </c>
      <c r="B3" s="183">
        <v>17200</v>
      </c>
      <c r="C3" s="215"/>
    </row>
    <row r="4" spans="1:3">
      <c r="A4" s="157" t="s">
        <v>886</v>
      </c>
      <c r="B4" s="183">
        <v>9000</v>
      </c>
      <c r="C4" s="215"/>
    </row>
    <row r="5" spans="1:3">
      <c r="A5" s="157" t="s">
        <v>887</v>
      </c>
      <c r="B5" s="183">
        <v>9000</v>
      </c>
      <c r="C5" s="215"/>
    </row>
    <row r="6" spans="1:3">
      <c r="A6" s="157" t="s">
        <v>888</v>
      </c>
      <c r="B6" s="183">
        <v>2600</v>
      </c>
      <c r="C6" s="216"/>
    </row>
    <row r="7" spans="1:3">
      <c r="A7" s="157" t="s">
        <v>889</v>
      </c>
      <c r="B7" s="183">
        <v>6500</v>
      </c>
      <c r="C7" s="215"/>
    </row>
    <row r="8" spans="1:3">
      <c r="A8" s="157" t="s">
        <v>890</v>
      </c>
      <c r="B8" s="183">
        <v>8000</v>
      </c>
      <c r="C8" s="215"/>
    </row>
    <row r="9" spans="1:3">
      <c r="A9" s="157" t="s">
        <v>891</v>
      </c>
      <c r="B9" s="183">
        <v>18200</v>
      </c>
      <c r="C9" s="216"/>
    </row>
    <row r="10" spans="1:3">
      <c r="A10" s="200" t="s">
        <v>892</v>
      </c>
      <c r="B10" s="202">
        <f>SUM(B3:B9)</f>
        <v>70500</v>
      </c>
      <c r="C10" s="215"/>
    </row>
    <row r="11" spans="1:3">
      <c r="B11" s="183"/>
      <c r="C11" s="215"/>
    </row>
    <row r="12" spans="1:3">
      <c r="B12" s="5"/>
      <c r="C12" s="215"/>
    </row>
    <row r="13" spans="1:3">
      <c r="B13" s="5"/>
      <c r="C13" s="215"/>
    </row>
    <row r="14" spans="1:3">
      <c r="B14" s="5"/>
      <c r="C14" s="215"/>
    </row>
    <row r="15" spans="1:3">
      <c r="C15" s="199"/>
    </row>
    <row r="16" spans="1:3">
      <c r="C16" s="199"/>
    </row>
    <row r="17" spans="1:3">
      <c r="C17" s="199"/>
    </row>
    <row r="18" spans="1:3">
      <c r="C18" s="199"/>
    </row>
    <row r="19" spans="1:3">
      <c r="C19" s="199"/>
    </row>
    <row r="20" spans="1:3">
      <c r="C20" s="199"/>
    </row>
    <row r="21" spans="1:3" ht="15.75" customHeight="1">
      <c r="A21" s="251"/>
      <c r="B21" s="228"/>
      <c r="C21" s="201"/>
    </row>
    <row r="22" spans="1:3" ht="15.75" customHeight="1">
      <c r="C22" s="183"/>
    </row>
    <row r="23" spans="1:3" ht="15.75" customHeight="1">
      <c r="C23" s="183"/>
    </row>
    <row r="24" spans="1:3" ht="15.75" customHeight="1">
      <c r="C24" s="183"/>
    </row>
    <row r="25" spans="1:3" ht="15.75" customHeight="1">
      <c r="C25" s="183"/>
    </row>
    <row r="26" spans="1:3" ht="15.75" customHeight="1">
      <c r="C26" s="183"/>
    </row>
    <row r="27" spans="1:3" ht="15.75" customHeight="1">
      <c r="C27" s="183"/>
    </row>
    <row r="28" spans="1:3" ht="15.75" customHeight="1">
      <c r="C28" s="183"/>
    </row>
    <row r="29" spans="1:3" ht="15.75" customHeight="1">
      <c r="C29" s="183"/>
    </row>
    <row r="30" spans="1:3" ht="15.75" customHeight="1">
      <c r="C30" s="183"/>
    </row>
    <row r="31" spans="1:3" ht="15.75" customHeight="1">
      <c r="C31" s="183"/>
    </row>
    <row r="32" spans="1:3" ht="15.75" customHeight="1">
      <c r="C32" s="183"/>
    </row>
    <row r="33" spans="1:3" ht="15.75" customHeight="1">
      <c r="C33" s="183"/>
    </row>
    <row r="34" spans="1:3" ht="15.75" customHeight="1">
      <c r="C34" s="183"/>
    </row>
    <row r="35" spans="1:3" ht="15.75" customHeight="1">
      <c r="C35" s="183"/>
    </row>
    <row r="36" spans="1:3" ht="15.75" customHeight="1">
      <c r="C36" s="183"/>
    </row>
    <row r="37" spans="1:3" ht="15.75" customHeight="1">
      <c r="C37" s="183"/>
    </row>
    <row r="38" spans="1:3" ht="15.75" customHeight="1">
      <c r="C38" s="183"/>
    </row>
    <row r="39" spans="1:3" ht="15.75" customHeight="1">
      <c r="A39" s="251"/>
      <c r="B39" s="228"/>
      <c r="C39" s="202"/>
    </row>
    <row r="40" spans="1:3" ht="15.75" customHeight="1">
      <c r="C40" s="5"/>
    </row>
    <row r="41" spans="1:3" ht="15.75" customHeight="1">
      <c r="C41" s="5"/>
    </row>
    <row r="42" spans="1:3" ht="15.75" customHeight="1">
      <c r="C42" s="5"/>
    </row>
    <row r="43" spans="1:3" ht="15.75" customHeight="1">
      <c r="C43" s="5"/>
    </row>
    <row r="44" spans="1:3" ht="15.75" customHeight="1">
      <c r="C44" s="5"/>
    </row>
    <row r="45" spans="1:3" ht="15.75" customHeight="1">
      <c r="C45" s="5"/>
    </row>
    <row r="46" spans="1:3" ht="15.75" customHeight="1">
      <c r="C46" s="5"/>
    </row>
    <row r="47" spans="1:3" ht="15.75" customHeight="1">
      <c r="C47" s="5"/>
    </row>
    <row r="48" spans="1:3" ht="15.75" customHeight="1">
      <c r="C48" s="5"/>
    </row>
    <row r="49" spans="3:3" ht="15.75" customHeight="1">
      <c r="C49" s="5"/>
    </row>
    <row r="50" spans="3:3" ht="15.75" customHeight="1">
      <c r="C50" s="5"/>
    </row>
    <row r="51" spans="3:3" ht="15.75" customHeight="1">
      <c r="C51" s="5"/>
    </row>
    <row r="52" spans="3:3" ht="15.75" customHeight="1">
      <c r="C52" s="5"/>
    </row>
    <row r="53" spans="3:3" ht="15.75" customHeight="1">
      <c r="C53" s="5"/>
    </row>
    <row r="54" spans="3:3" ht="15.75" customHeight="1">
      <c r="C54" s="5"/>
    </row>
    <row r="55" spans="3:3" ht="15.75" customHeight="1">
      <c r="C55" s="5"/>
    </row>
    <row r="56" spans="3:3" ht="15.75" customHeight="1">
      <c r="C56" s="5"/>
    </row>
    <row r="57" spans="3:3" ht="15.75" customHeight="1">
      <c r="C57" s="5"/>
    </row>
    <row r="58" spans="3:3" ht="15.75" customHeight="1"/>
    <row r="59" spans="3:3" ht="15.75" customHeight="1"/>
    <row r="60" spans="3:3" ht="15.75" customHeight="1"/>
    <row r="61" spans="3:3" ht="15.75" customHeight="1"/>
    <row r="62" spans="3:3" ht="15.75" customHeight="1"/>
    <row r="63" spans="3:3" ht="15.75" customHeight="1"/>
    <row r="64" spans="3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21:B21"/>
    <mergeCell ref="A39:B3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42"/>
  <sheetViews>
    <sheetView workbookViewId="0"/>
  </sheetViews>
  <sheetFormatPr baseColWidth="10" defaultColWidth="14.42578125" defaultRowHeight="15" customHeight="1"/>
  <cols>
    <col min="2" max="2" width="61.85546875" customWidth="1"/>
    <col min="3" max="3" width="19.5703125" customWidth="1"/>
  </cols>
  <sheetData>
    <row r="1" spans="1:3" ht="15" customHeight="1">
      <c r="A1" s="227" t="s">
        <v>339</v>
      </c>
      <c r="B1" s="228"/>
      <c r="C1" s="228"/>
    </row>
    <row r="2" spans="1:3">
      <c r="A2" s="56" t="s">
        <v>340</v>
      </c>
      <c r="B2" s="57" t="s">
        <v>341</v>
      </c>
      <c r="C2" s="57" t="s">
        <v>342</v>
      </c>
    </row>
    <row r="3" spans="1:3">
      <c r="A3" s="58">
        <v>2100</v>
      </c>
      <c r="B3" s="59" t="s">
        <v>343</v>
      </c>
      <c r="C3" s="60">
        <v>39698.83</v>
      </c>
    </row>
    <row r="4" spans="1:3">
      <c r="A4" s="61">
        <v>211</v>
      </c>
      <c r="B4" s="62" t="s">
        <v>344</v>
      </c>
      <c r="C4" s="63">
        <v>30000</v>
      </c>
    </row>
    <row r="5" spans="1:3">
      <c r="A5" s="61">
        <v>212</v>
      </c>
      <c r="B5" s="62" t="s">
        <v>8</v>
      </c>
      <c r="C5" s="63">
        <v>1600</v>
      </c>
    </row>
    <row r="6" spans="1:3">
      <c r="A6" s="61">
        <v>214</v>
      </c>
      <c r="B6" s="62" t="s">
        <v>345</v>
      </c>
      <c r="C6" s="63">
        <v>8098.83</v>
      </c>
    </row>
    <row r="7" spans="1:3">
      <c r="A7" s="58">
        <v>2200</v>
      </c>
      <c r="B7" s="59" t="s">
        <v>346</v>
      </c>
      <c r="C7" s="60">
        <v>3000</v>
      </c>
    </row>
    <row r="8" spans="1:3">
      <c r="A8" s="61">
        <v>221</v>
      </c>
      <c r="B8" s="62" t="s">
        <v>347</v>
      </c>
      <c r="C8" s="63">
        <v>3000</v>
      </c>
    </row>
    <row r="9" spans="1:3">
      <c r="A9" s="58">
        <v>2400</v>
      </c>
      <c r="B9" s="59" t="s">
        <v>15</v>
      </c>
      <c r="C9" s="60">
        <v>1302500</v>
      </c>
    </row>
    <row r="10" spans="1:3">
      <c r="A10" s="61">
        <v>241</v>
      </c>
      <c r="B10" s="62" t="s">
        <v>348</v>
      </c>
      <c r="C10" s="63">
        <v>30000</v>
      </c>
    </row>
    <row r="11" spans="1:3">
      <c r="A11" s="61">
        <v>242</v>
      </c>
      <c r="B11" s="62" t="s">
        <v>349</v>
      </c>
      <c r="C11" s="63">
        <v>100000</v>
      </c>
    </row>
    <row r="12" spans="1:3">
      <c r="A12" s="61">
        <v>243</v>
      </c>
      <c r="B12" s="62" t="s">
        <v>350</v>
      </c>
      <c r="C12" s="63">
        <v>2000</v>
      </c>
    </row>
    <row r="13" spans="1:3">
      <c r="A13" s="61">
        <v>246</v>
      </c>
      <c r="B13" s="62" t="s">
        <v>351</v>
      </c>
      <c r="C13" s="63">
        <v>13000</v>
      </c>
    </row>
    <row r="14" spans="1:3">
      <c r="A14" s="61">
        <v>247</v>
      </c>
      <c r="B14" s="62" t="s">
        <v>352</v>
      </c>
      <c r="C14" s="63">
        <v>7500</v>
      </c>
    </row>
    <row r="15" spans="1:3">
      <c r="A15" s="61">
        <v>249</v>
      </c>
      <c r="B15" s="62" t="s">
        <v>353</v>
      </c>
      <c r="C15" s="63">
        <v>1150000</v>
      </c>
    </row>
    <row r="16" spans="1:3">
      <c r="A16" s="58">
        <v>2500</v>
      </c>
      <c r="B16" s="59" t="s">
        <v>354</v>
      </c>
      <c r="C16" s="60">
        <v>5000</v>
      </c>
    </row>
    <row r="17" spans="1:3">
      <c r="A17" s="61">
        <v>256</v>
      </c>
      <c r="B17" s="62" t="s">
        <v>355</v>
      </c>
      <c r="C17" s="63">
        <v>5000</v>
      </c>
    </row>
    <row r="18" spans="1:3">
      <c r="A18" s="58">
        <v>2600</v>
      </c>
      <c r="B18" s="59" t="s">
        <v>356</v>
      </c>
      <c r="C18" s="60">
        <v>280000</v>
      </c>
    </row>
    <row r="19" spans="1:3">
      <c r="A19" s="61">
        <v>261</v>
      </c>
      <c r="B19" s="62" t="s">
        <v>356</v>
      </c>
      <c r="C19" s="63">
        <v>280000</v>
      </c>
    </row>
    <row r="20" spans="1:3">
      <c r="A20" s="58">
        <v>2700</v>
      </c>
      <c r="B20" s="59" t="s">
        <v>357</v>
      </c>
      <c r="C20" s="60">
        <v>7000</v>
      </c>
    </row>
    <row r="21" spans="1:3">
      <c r="A21" s="61">
        <v>272</v>
      </c>
      <c r="B21" s="62" t="s">
        <v>358</v>
      </c>
      <c r="C21" s="63">
        <v>7000</v>
      </c>
    </row>
    <row r="22" spans="1:3">
      <c r="A22" s="58">
        <v>2900</v>
      </c>
      <c r="B22" s="59" t="s">
        <v>16</v>
      </c>
      <c r="C22" s="60">
        <v>267000</v>
      </c>
    </row>
    <row r="23" spans="1:3">
      <c r="A23" s="61">
        <v>291</v>
      </c>
      <c r="B23" s="62" t="s">
        <v>359</v>
      </c>
      <c r="C23" s="63">
        <v>30000</v>
      </c>
    </row>
    <row r="24" spans="1:3">
      <c r="A24" s="61">
        <v>292</v>
      </c>
      <c r="B24" s="62" t="s">
        <v>360</v>
      </c>
      <c r="C24" s="63">
        <v>2000</v>
      </c>
    </row>
    <row r="25" spans="1:3">
      <c r="A25" s="61">
        <v>296</v>
      </c>
      <c r="B25" s="62" t="s">
        <v>361</v>
      </c>
      <c r="C25" s="63">
        <v>135000</v>
      </c>
    </row>
    <row r="26" spans="1:3">
      <c r="A26" s="61">
        <v>298</v>
      </c>
      <c r="B26" s="62" t="s">
        <v>362</v>
      </c>
      <c r="C26" s="63">
        <v>100000</v>
      </c>
    </row>
    <row r="27" spans="1:3">
      <c r="A27" s="58">
        <v>3200</v>
      </c>
      <c r="B27" s="59" t="s">
        <v>363</v>
      </c>
      <c r="C27" s="60">
        <v>90000</v>
      </c>
    </row>
    <row r="28" spans="1:3">
      <c r="A28" s="61">
        <v>326</v>
      </c>
      <c r="B28" s="62" t="s">
        <v>24</v>
      </c>
      <c r="C28" s="63">
        <v>90000</v>
      </c>
    </row>
    <row r="29" spans="1:3">
      <c r="A29" s="58">
        <v>3300</v>
      </c>
      <c r="B29" s="59" t="s">
        <v>364</v>
      </c>
      <c r="C29" s="60">
        <v>53000</v>
      </c>
    </row>
    <row r="30" spans="1:3">
      <c r="A30" s="61">
        <v>332</v>
      </c>
      <c r="B30" s="62" t="s">
        <v>365</v>
      </c>
      <c r="C30" s="63">
        <v>50000</v>
      </c>
    </row>
    <row r="31" spans="1:3">
      <c r="A31" s="61">
        <v>334</v>
      </c>
      <c r="B31" s="62" t="s">
        <v>366</v>
      </c>
      <c r="C31" s="63">
        <v>3000</v>
      </c>
    </row>
    <row r="32" spans="1:3">
      <c r="A32" s="58">
        <v>3500</v>
      </c>
      <c r="B32" s="59" t="s">
        <v>367</v>
      </c>
      <c r="C32" s="60">
        <v>50000</v>
      </c>
    </row>
    <row r="33" spans="1:3">
      <c r="A33" s="61">
        <v>355</v>
      </c>
      <c r="B33" s="62" t="s">
        <v>368</v>
      </c>
      <c r="C33" s="63">
        <v>30000</v>
      </c>
    </row>
    <row r="34" spans="1:3">
      <c r="A34" s="61">
        <v>357</v>
      </c>
      <c r="B34" s="62" t="s">
        <v>369</v>
      </c>
      <c r="C34" s="63">
        <v>20000</v>
      </c>
    </row>
    <row r="35" spans="1:3">
      <c r="A35" s="58">
        <v>5100</v>
      </c>
      <c r="B35" s="59" t="s">
        <v>370</v>
      </c>
      <c r="C35" s="60">
        <v>105000</v>
      </c>
    </row>
    <row r="36" spans="1:3">
      <c r="A36" s="61">
        <v>515</v>
      </c>
      <c r="B36" s="62" t="s">
        <v>371</v>
      </c>
      <c r="C36" s="63">
        <v>100000</v>
      </c>
    </row>
    <row r="37" spans="1:3">
      <c r="A37" s="61">
        <v>519</v>
      </c>
      <c r="B37" s="62" t="s">
        <v>372</v>
      </c>
      <c r="C37" s="63">
        <v>5000</v>
      </c>
    </row>
    <row r="38" spans="1:3">
      <c r="A38" s="58">
        <v>5600</v>
      </c>
      <c r="B38" s="59" t="s">
        <v>373</v>
      </c>
      <c r="C38" s="60">
        <v>25000</v>
      </c>
    </row>
    <row r="39" spans="1:3">
      <c r="A39" s="61">
        <v>567</v>
      </c>
      <c r="B39" s="62" t="s">
        <v>374</v>
      </c>
      <c r="C39" s="63">
        <v>15000</v>
      </c>
    </row>
    <row r="40" spans="1:3">
      <c r="A40" s="61">
        <v>569</v>
      </c>
      <c r="B40" s="62" t="s">
        <v>375</v>
      </c>
      <c r="C40" s="63">
        <v>10000</v>
      </c>
    </row>
    <row r="41" spans="1:3">
      <c r="A41" s="229" t="s">
        <v>376</v>
      </c>
      <c r="B41" s="230"/>
      <c r="C41" s="60">
        <v>2227198.83</v>
      </c>
    </row>
    <row r="42" spans="1:3">
      <c r="A42" s="64"/>
    </row>
  </sheetData>
  <mergeCells count="2">
    <mergeCell ref="A1:C1"/>
    <mergeCell ref="A41:B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1002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4" width="31" customWidth="1"/>
    <col min="5" max="6" width="12.5703125" customWidth="1"/>
    <col min="7" max="7" width="6.7109375" customWidth="1"/>
    <col min="8" max="8" width="7.5703125" customWidth="1"/>
    <col min="9" max="9" width="6.5703125" customWidth="1"/>
    <col min="10" max="11" width="6.7109375" customWidth="1"/>
    <col min="12" max="12" width="7.42578125" customWidth="1"/>
    <col min="13" max="14" width="7" customWidth="1"/>
    <col min="15" max="15" width="7.140625" customWidth="1"/>
    <col min="16" max="16" width="6.85546875" customWidth="1"/>
    <col min="17" max="18" width="7" customWidth="1"/>
    <col min="19" max="19" width="7.140625" customWidth="1"/>
    <col min="20" max="20" width="5.42578125" customWidth="1"/>
    <col min="21" max="22" width="6.42578125" customWidth="1"/>
    <col min="23" max="23" width="6.5703125" customWidth="1"/>
    <col min="24" max="24" width="5.28515625" customWidth="1"/>
    <col min="25" max="25" width="5.42578125" customWidth="1"/>
    <col min="26" max="26" width="4.85546875" customWidth="1"/>
    <col min="27" max="27" width="8.5703125" customWidth="1"/>
    <col min="28" max="28" width="5.42578125" customWidth="1"/>
    <col min="29" max="29" width="6" customWidth="1"/>
    <col min="30" max="30" width="6.7109375" customWidth="1"/>
    <col min="31" max="31" width="5.140625" customWidth="1"/>
    <col min="32" max="32" width="6" customWidth="1"/>
    <col min="33" max="33" width="6.28515625" customWidth="1"/>
    <col min="34" max="34" width="5.28515625" customWidth="1"/>
    <col min="35" max="35" width="6.140625" customWidth="1"/>
    <col min="36" max="36" width="6.5703125" customWidth="1"/>
    <col min="37" max="37" width="6.42578125" customWidth="1"/>
    <col min="38" max="38" width="6" customWidth="1"/>
    <col min="39" max="39" width="7.28515625" hidden="1" customWidth="1"/>
    <col min="40" max="40" width="6.7109375" customWidth="1"/>
    <col min="41" max="41" width="9.85546875" hidden="1" customWidth="1"/>
    <col min="42" max="42" width="9" customWidth="1"/>
    <col min="43" max="43" width="6.42578125" customWidth="1"/>
    <col min="44" max="44" width="5.140625" customWidth="1"/>
    <col min="45" max="45" width="6.7109375" customWidth="1"/>
  </cols>
  <sheetData>
    <row r="1" spans="1:45" hidden="1">
      <c r="A1" s="234" t="s">
        <v>377</v>
      </c>
      <c r="B1" s="235"/>
      <c r="C1" s="235"/>
      <c r="D1" s="236"/>
      <c r="E1" s="65"/>
      <c r="F1" s="65"/>
      <c r="G1" s="237" t="s">
        <v>378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8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5" ht="36" customHeight="1">
      <c r="A2" s="67" t="s">
        <v>379</v>
      </c>
      <c r="B2" s="67" t="s">
        <v>34</v>
      </c>
      <c r="C2" s="67" t="s">
        <v>380</v>
      </c>
      <c r="D2" s="67" t="s">
        <v>381</v>
      </c>
      <c r="E2" s="68" t="s">
        <v>382</v>
      </c>
      <c r="F2" s="68" t="s">
        <v>383</v>
      </c>
      <c r="G2" s="69" t="s">
        <v>384</v>
      </c>
      <c r="H2" s="70" t="s">
        <v>385</v>
      </c>
      <c r="I2" s="71" t="s">
        <v>386</v>
      </c>
      <c r="J2" s="72" t="s">
        <v>387</v>
      </c>
      <c r="K2" s="73" t="s">
        <v>388</v>
      </c>
      <c r="L2" s="74" t="s">
        <v>389</v>
      </c>
      <c r="M2" s="75" t="s">
        <v>390</v>
      </c>
      <c r="N2" s="76" t="s">
        <v>391</v>
      </c>
      <c r="O2" s="77" t="s">
        <v>392</v>
      </c>
      <c r="P2" s="78" t="s">
        <v>393</v>
      </c>
      <c r="Q2" s="79" t="s">
        <v>394</v>
      </c>
      <c r="R2" s="80" t="s">
        <v>395</v>
      </c>
      <c r="S2" s="81" t="s">
        <v>396</v>
      </c>
      <c r="T2" s="82" t="s">
        <v>397</v>
      </c>
      <c r="U2" s="83" t="s">
        <v>398</v>
      </c>
      <c r="V2" s="84" t="s">
        <v>399</v>
      </c>
      <c r="W2" s="85" t="s">
        <v>400</v>
      </c>
      <c r="X2" s="86" t="s">
        <v>401</v>
      </c>
      <c r="Y2" s="87" t="s">
        <v>402</v>
      </c>
      <c r="Z2" s="88" t="s">
        <v>403</v>
      </c>
      <c r="AA2" s="77" t="s">
        <v>404</v>
      </c>
      <c r="AB2" s="72" t="s">
        <v>405</v>
      </c>
      <c r="AC2" s="89" t="s">
        <v>406</v>
      </c>
      <c r="AD2" s="79" t="s">
        <v>407</v>
      </c>
      <c r="AE2" s="84" t="s">
        <v>408</v>
      </c>
      <c r="AF2" s="90" t="s">
        <v>409</v>
      </c>
      <c r="AG2" s="91" t="s">
        <v>410</v>
      </c>
      <c r="AH2" s="92" t="s">
        <v>411</v>
      </c>
      <c r="AI2" s="93" t="s">
        <v>412</v>
      </c>
      <c r="AJ2" s="94" t="s">
        <v>413</v>
      </c>
      <c r="AK2" s="95" t="s">
        <v>414</v>
      </c>
      <c r="AL2" s="96" t="s">
        <v>415</v>
      </c>
      <c r="AM2" s="97"/>
      <c r="AN2" s="98" t="s">
        <v>416</v>
      </c>
      <c r="AO2" s="99"/>
      <c r="AP2" s="100" t="s">
        <v>417</v>
      </c>
      <c r="AQ2" s="101" t="s">
        <v>418</v>
      </c>
      <c r="AR2" s="102" t="s">
        <v>419</v>
      </c>
      <c r="AS2" s="103" t="s">
        <v>420</v>
      </c>
    </row>
    <row r="3" spans="1:45" ht="24" customHeight="1">
      <c r="A3" s="104">
        <v>1</v>
      </c>
      <c r="B3" s="104" t="s">
        <v>421</v>
      </c>
      <c r="C3" s="104">
        <f t="shared" ref="C3:C242" si="0">G3+H3+I3+J3+K3+L3+M3+N3+O3+P3+Q3+R3+S3+T3+U3+V3+W3+X3+Y3+Z3+AA3+AB3+AC3+AD3+AE3+AF3+AG3+AH3+AI3+AJ3+AK3+AL3+AM3+AN3+AO3+AP3+AQ3+AR3+AS3</f>
        <v>111</v>
      </c>
      <c r="D3" s="105" t="s">
        <v>422</v>
      </c>
      <c r="E3" s="106">
        <v>1000</v>
      </c>
      <c r="F3" s="106">
        <f t="shared" ref="F3:F242" si="1">E3*C3</f>
        <v>111000</v>
      </c>
      <c r="G3" s="107"/>
      <c r="H3" s="108">
        <v>50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/>
      <c r="T3" s="110">
        <v>5</v>
      </c>
      <c r="U3" s="111"/>
      <c r="V3" s="107"/>
      <c r="W3" s="107"/>
      <c r="X3" s="107"/>
      <c r="Y3" s="107"/>
      <c r="Z3" s="112">
        <v>4</v>
      </c>
      <c r="AA3" s="113"/>
      <c r="AB3" s="107"/>
      <c r="AC3" s="107"/>
      <c r="AD3" s="113"/>
      <c r="AE3" s="107"/>
      <c r="AF3" s="107">
        <v>2</v>
      </c>
      <c r="AG3" s="112">
        <v>15</v>
      </c>
      <c r="AH3" s="108">
        <v>1</v>
      </c>
      <c r="AI3" s="107"/>
      <c r="AJ3" s="114"/>
      <c r="AK3" s="107">
        <v>3</v>
      </c>
      <c r="AL3" s="115">
        <v>1</v>
      </c>
      <c r="AM3" s="114"/>
      <c r="AN3" s="108">
        <v>12</v>
      </c>
      <c r="AO3" s="116"/>
      <c r="AP3" s="117">
        <v>12</v>
      </c>
      <c r="AQ3" s="118">
        <v>1</v>
      </c>
      <c r="AR3" s="118">
        <v>4</v>
      </c>
      <c r="AS3" s="118">
        <v>1</v>
      </c>
    </row>
    <row r="4" spans="1:45" ht="24" customHeight="1">
      <c r="A4" s="104">
        <v>2</v>
      </c>
      <c r="B4" s="104" t="s">
        <v>421</v>
      </c>
      <c r="C4" s="104">
        <f t="shared" si="0"/>
        <v>17</v>
      </c>
      <c r="D4" s="105" t="s">
        <v>423</v>
      </c>
      <c r="E4" s="106">
        <v>1000</v>
      </c>
      <c r="F4" s="106">
        <f t="shared" si="1"/>
        <v>17000</v>
      </c>
      <c r="G4" s="107"/>
      <c r="H4" s="108">
        <v>1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9"/>
      <c r="T4" s="109"/>
      <c r="U4" s="107"/>
      <c r="V4" s="107"/>
      <c r="W4" s="107"/>
      <c r="X4" s="107"/>
      <c r="Y4" s="107"/>
      <c r="Z4" s="112">
        <v>4</v>
      </c>
      <c r="AA4" s="113"/>
      <c r="AB4" s="114"/>
      <c r="AC4" s="107"/>
      <c r="AD4" s="113"/>
      <c r="AE4" s="114"/>
      <c r="AF4" s="114">
        <v>1</v>
      </c>
      <c r="AG4" s="115">
        <v>6</v>
      </c>
      <c r="AH4" s="108">
        <v>1</v>
      </c>
      <c r="AI4" s="114"/>
      <c r="AJ4" s="114"/>
      <c r="AK4" s="107">
        <v>1</v>
      </c>
      <c r="AL4" s="119"/>
      <c r="AM4" s="114"/>
      <c r="AN4" s="107"/>
      <c r="AO4" s="120"/>
      <c r="AP4" s="117">
        <v>1</v>
      </c>
      <c r="AQ4" s="117"/>
      <c r="AR4" s="118">
        <v>1</v>
      </c>
      <c r="AS4" s="118">
        <v>1</v>
      </c>
    </row>
    <row r="5" spans="1:45" ht="24" customHeight="1">
      <c r="A5" s="104">
        <v>3</v>
      </c>
      <c r="B5" s="104" t="s">
        <v>424</v>
      </c>
      <c r="C5" s="104">
        <f t="shared" si="0"/>
        <v>33</v>
      </c>
      <c r="D5" s="105" t="s">
        <v>425</v>
      </c>
      <c r="E5" s="106">
        <v>120</v>
      </c>
      <c r="F5" s="106">
        <f t="shared" si="1"/>
        <v>3960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9"/>
      <c r="T5" s="109"/>
      <c r="U5" s="107"/>
      <c r="V5" s="107"/>
      <c r="W5" s="109"/>
      <c r="X5" s="107"/>
      <c r="Y5" s="107"/>
      <c r="Z5" s="113">
        <v>3</v>
      </c>
      <c r="AA5" s="113"/>
      <c r="AB5" s="114"/>
      <c r="AC5" s="107"/>
      <c r="AD5" s="113"/>
      <c r="AE5" s="114"/>
      <c r="AF5" s="114">
        <v>2</v>
      </c>
      <c r="AG5" s="115">
        <v>24</v>
      </c>
      <c r="AH5" s="114"/>
      <c r="AI5" s="114"/>
      <c r="AJ5" s="114"/>
      <c r="AK5" s="114">
        <v>4</v>
      </c>
      <c r="AL5" s="119"/>
      <c r="AM5" s="114"/>
      <c r="AN5" s="107"/>
      <c r="AO5" s="120"/>
      <c r="AP5" s="117"/>
      <c r="AQ5" s="117"/>
      <c r="AR5" s="117"/>
      <c r="AS5" s="117"/>
    </row>
    <row r="6" spans="1:45" ht="24" customHeight="1">
      <c r="A6" s="104">
        <v>4</v>
      </c>
      <c r="B6" s="104" t="s">
        <v>424</v>
      </c>
      <c r="C6" s="104">
        <f t="shared" si="0"/>
        <v>19</v>
      </c>
      <c r="D6" s="105" t="s">
        <v>426</v>
      </c>
      <c r="E6" s="106">
        <v>120</v>
      </c>
      <c r="F6" s="106">
        <f t="shared" si="1"/>
        <v>2280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9"/>
      <c r="T6" s="109"/>
      <c r="U6" s="107"/>
      <c r="V6" s="107"/>
      <c r="W6" s="109"/>
      <c r="X6" s="107"/>
      <c r="Y6" s="107"/>
      <c r="Z6" s="113">
        <v>3</v>
      </c>
      <c r="AA6" s="113"/>
      <c r="AB6" s="114"/>
      <c r="AC6" s="107"/>
      <c r="AD6" s="113"/>
      <c r="AE6" s="114"/>
      <c r="AF6" s="114">
        <v>3</v>
      </c>
      <c r="AG6" s="115">
        <v>12</v>
      </c>
      <c r="AH6" s="121">
        <v>1</v>
      </c>
      <c r="AI6" s="114"/>
      <c r="AJ6" s="114"/>
      <c r="AK6" s="107"/>
      <c r="AL6" s="119"/>
      <c r="AM6" s="114"/>
      <c r="AN6" s="107"/>
      <c r="AO6" s="120"/>
      <c r="AP6" s="117"/>
      <c r="AQ6" s="117"/>
      <c r="AR6" s="117"/>
      <c r="AS6" s="117"/>
    </row>
    <row r="7" spans="1:45" ht="24" customHeight="1">
      <c r="A7" s="104">
        <v>5</v>
      </c>
      <c r="B7" s="104" t="s">
        <v>424</v>
      </c>
      <c r="C7" s="104">
        <f t="shared" si="0"/>
        <v>20</v>
      </c>
      <c r="D7" s="105" t="s">
        <v>427</v>
      </c>
      <c r="E7" s="106">
        <v>100</v>
      </c>
      <c r="F7" s="106">
        <f t="shared" si="1"/>
        <v>2000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9"/>
      <c r="T7" s="109">
        <v>10</v>
      </c>
      <c r="U7" s="107"/>
      <c r="V7" s="107"/>
      <c r="W7" s="109"/>
      <c r="X7" s="107"/>
      <c r="Y7" s="107"/>
      <c r="Z7" s="113"/>
      <c r="AA7" s="113"/>
      <c r="AB7" s="114"/>
      <c r="AC7" s="107"/>
      <c r="AD7" s="113"/>
      <c r="AE7" s="114"/>
      <c r="AF7" s="114"/>
      <c r="AG7" s="119"/>
      <c r="AH7" s="114"/>
      <c r="AI7" s="114"/>
      <c r="AJ7" s="114"/>
      <c r="AK7" s="114"/>
      <c r="AL7" s="119"/>
      <c r="AM7" s="114"/>
      <c r="AN7" s="107"/>
      <c r="AO7" s="120"/>
      <c r="AP7" s="117"/>
      <c r="AQ7" s="117"/>
      <c r="AR7" s="117"/>
      <c r="AS7" s="117">
        <v>10</v>
      </c>
    </row>
    <row r="8" spans="1:45" ht="24" customHeight="1">
      <c r="A8" s="104">
        <v>6</v>
      </c>
      <c r="B8" s="104" t="s">
        <v>424</v>
      </c>
      <c r="C8" s="104">
        <f t="shared" si="0"/>
        <v>4</v>
      </c>
      <c r="D8" s="105" t="s">
        <v>428</v>
      </c>
      <c r="E8" s="106">
        <v>100</v>
      </c>
      <c r="F8" s="106">
        <f t="shared" si="1"/>
        <v>400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9"/>
      <c r="T8" s="109"/>
      <c r="U8" s="107"/>
      <c r="V8" s="107"/>
      <c r="W8" s="109"/>
      <c r="X8" s="107"/>
      <c r="Y8" s="107"/>
      <c r="Z8" s="113"/>
      <c r="AA8" s="113"/>
      <c r="AB8" s="114"/>
      <c r="AC8" s="107"/>
      <c r="AD8" s="113"/>
      <c r="AE8" s="114"/>
      <c r="AF8" s="114"/>
      <c r="AG8" s="119"/>
      <c r="AH8" s="114"/>
      <c r="AI8" s="114"/>
      <c r="AJ8" s="114"/>
      <c r="AK8" s="114"/>
      <c r="AL8" s="119"/>
      <c r="AM8" s="114"/>
      <c r="AN8" s="107"/>
      <c r="AO8" s="120"/>
      <c r="AP8" s="117"/>
      <c r="AQ8" s="117"/>
      <c r="AR8" s="117"/>
      <c r="AS8" s="117">
        <v>4</v>
      </c>
    </row>
    <row r="9" spans="1:45" ht="24" customHeight="1">
      <c r="A9" s="104">
        <v>7</v>
      </c>
      <c r="B9" s="104" t="s">
        <v>424</v>
      </c>
      <c r="C9" s="104">
        <f t="shared" si="0"/>
        <v>31</v>
      </c>
      <c r="D9" s="105" t="s">
        <v>429</v>
      </c>
      <c r="E9" s="106">
        <v>100</v>
      </c>
      <c r="F9" s="106">
        <f t="shared" si="1"/>
        <v>3100</v>
      </c>
      <c r="G9" s="107"/>
      <c r="H9" s="107">
        <v>10</v>
      </c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9"/>
      <c r="U9" s="107"/>
      <c r="V9" s="107"/>
      <c r="W9" s="109"/>
      <c r="X9" s="107"/>
      <c r="Y9" s="107"/>
      <c r="Z9" s="113"/>
      <c r="AA9" s="113"/>
      <c r="AB9" s="107"/>
      <c r="AC9" s="114"/>
      <c r="AD9" s="113"/>
      <c r="AE9" s="114"/>
      <c r="AF9" s="114"/>
      <c r="AG9" s="115">
        <v>2</v>
      </c>
      <c r="AH9" s="114"/>
      <c r="AI9" s="114"/>
      <c r="AJ9" s="114"/>
      <c r="AK9" s="114"/>
      <c r="AL9" s="119"/>
      <c r="AM9" s="114"/>
      <c r="AN9" s="108">
        <v>1</v>
      </c>
      <c r="AO9" s="120"/>
      <c r="AP9" s="117">
        <v>2</v>
      </c>
      <c r="AQ9" s="117"/>
      <c r="AR9" s="118">
        <v>1</v>
      </c>
      <c r="AS9" s="117">
        <v>15</v>
      </c>
    </row>
    <row r="10" spans="1:45" ht="24" customHeight="1">
      <c r="A10" s="104">
        <v>8</v>
      </c>
      <c r="B10" s="104" t="s">
        <v>424</v>
      </c>
      <c r="C10" s="104">
        <f t="shared" si="0"/>
        <v>0</v>
      </c>
      <c r="D10" s="105" t="s">
        <v>430</v>
      </c>
      <c r="E10" s="122"/>
      <c r="F10" s="106">
        <f t="shared" si="1"/>
        <v>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9"/>
      <c r="T10" s="109"/>
      <c r="U10" s="107"/>
      <c r="V10" s="107"/>
      <c r="W10" s="109"/>
      <c r="X10" s="107"/>
      <c r="Y10" s="107"/>
      <c r="Z10" s="113"/>
      <c r="AA10" s="113"/>
      <c r="AB10" s="114"/>
      <c r="AC10" s="114"/>
      <c r="AD10" s="113"/>
      <c r="AE10" s="114"/>
      <c r="AF10" s="114"/>
      <c r="AG10" s="119"/>
      <c r="AH10" s="114"/>
      <c r="AI10" s="114"/>
      <c r="AJ10" s="114"/>
      <c r="AK10" s="114"/>
      <c r="AL10" s="119"/>
      <c r="AM10" s="114"/>
      <c r="AN10" s="107"/>
      <c r="AO10" s="120"/>
      <c r="AP10" s="117"/>
      <c r="AQ10" s="117"/>
      <c r="AR10" s="117"/>
      <c r="AS10" s="117"/>
    </row>
    <row r="11" spans="1:45" ht="24" customHeight="1">
      <c r="A11" s="104">
        <v>9</v>
      </c>
      <c r="B11" s="104" t="s">
        <v>431</v>
      </c>
      <c r="C11" s="104">
        <f t="shared" si="0"/>
        <v>0</v>
      </c>
      <c r="D11" s="105" t="s">
        <v>432</v>
      </c>
      <c r="E11" s="122"/>
      <c r="F11" s="106">
        <f t="shared" si="1"/>
        <v>0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9"/>
      <c r="T11" s="109"/>
      <c r="U11" s="107"/>
      <c r="V11" s="107"/>
      <c r="W11" s="109"/>
      <c r="X11" s="107"/>
      <c r="Y11" s="107"/>
      <c r="Z11" s="113"/>
      <c r="AA11" s="113"/>
      <c r="AB11" s="114"/>
      <c r="AC11" s="114"/>
      <c r="AD11" s="113"/>
      <c r="AE11" s="114"/>
      <c r="AF11" s="114"/>
      <c r="AG11" s="119"/>
      <c r="AH11" s="114"/>
      <c r="AI11" s="114"/>
      <c r="AJ11" s="114"/>
      <c r="AK11" s="114"/>
      <c r="AL11" s="119"/>
      <c r="AM11" s="114"/>
      <c r="AN11" s="107"/>
      <c r="AO11" s="120"/>
      <c r="AP11" s="117"/>
      <c r="AQ11" s="117"/>
      <c r="AR11" s="117"/>
      <c r="AS11" s="117"/>
    </row>
    <row r="12" spans="1:45" ht="24" customHeight="1">
      <c r="A12" s="104">
        <v>10</v>
      </c>
      <c r="B12" s="104" t="s">
        <v>424</v>
      </c>
      <c r="C12" s="104">
        <f t="shared" si="0"/>
        <v>3</v>
      </c>
      <c r="D12" s="105" t="s">
        <v>433</v>
      </c>
      <c r="E12" s="106">
        <v>180</v>
      </c>
      <c r="F12" s="106">
        <f t="shared" si="1"/>
        <v>540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9"/>
      <c r="T12" s="109"/>
      <c r="U12" s="107"/>
      <c r="V12" s="107"/>
      <c r="W12" s="109"/>
      <c r="X12" s="107"/>
      <c r="Y12" s="107"/>
      <c r="Z12" s="113"/>
      <c r="AA12" s="113"/>
      <c r="AB12" s="114"/>
      <c r="AC12" s="114"/>
      <c r="AD12" s="113"/>
      <c r="AE12" s="114"/>
      <c r="AF12" s="114"/>
      <c r="AG12" s="119"/>
      <c r="AH12" s="114"/>
      <c r="AI12" s="114"/>
      <c r="AJ12" s="114"/>
      <c r="AK12" s="114"/>
      <c r="AL12" s="119"/>
      <c r="AM12" s="114"/>
      <c r="AN12" s="107"/>
      <c r="AO12" s="120"/>
      <c r="AP12" s="117"/>
      <c r="AQ12" s="117"/>
      <c r="AR12" s="118">
        <v>3</v>
      </c>
      <c r="AS12" s="117"/>
    </row>
    <row r="13" spans="1:45" ht="24" customHeight="1">
      <c r="A13" s="104">
        <v>11</v>
      </c>
      <c r="B13" s="104" t="s">
        <v>424</v>
      </c>
      <c r="C13" s="104">
        <f t="shared" si="0"/>
        <v>2</v>
      </c>
      <c r="D13" s="105" t="s">
        <v>434</v>
      </c>
      <c r="E13" s="106">
        <v>146</v>
      </c>
      <c r="F13" s="106">
        <f t="shared" si="1"/>
        <v>292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9"/>
      <c r="T13" s="109">
        <v>2</v>
      </c>
      <c r="U13" s="107"/>
      <c r="V13" s="107"/>
      <c r="W13" s="123"/>
      <c r="X13" s="107"/>
      <c r="Y13" s="107"/>
      <c r="Z13" s="113"/>
      <c r="AA13" s="113"/>
      <c r="AB13" s="114"/>
      <c r="AC13" s="114"/>
      <c r="AD13" s="113"/>
      <c r="AE13" s="114"/>
      <c r="AF13" s="114"/>
      <c r="AG13" s="119"/>
      <c r="AH13" s="114"/>
      <c r="AI13" s="114"/>
      <c r="AJ13" s="114"/>
      <c r="AK13" s="114"/>
      <c r="AL13" s="119"/>
      <c r="AM13" s="114"/>
      <c r="AN13" s="107"/>
      <c r="AO13" s="120"/>
      <c r="AP13" s="117"/>
      <c r="AQ13" s="117"/>
      <c r="AR13" s="117"/>
      <c r="AS13" s="117"/>
    </row>
    <row r="14" spans="1:45" ht="24" customHeight="1">
      <c r="A14" s="104">
        <v>12</v>
      </c>
      <c r="B14" s="104" t="s">
        <v>424</v>
      </c>
      <c r="C14" s="104">
        <f t="shared" si="0"/>
        <v>0</v>
      </c>
      <c r="D14" s="105" t="s">
        <v>435</v>
      </c>
      <c r="E14" s="122"/>
      <c r="F14" s="106">
        <f t="shared" si="1"/>
        <v>0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7"/>
      <c r="V14" s="107"/>
      <c r="W14" s="123"/>
      <c r="X14" s="107"/>
      <c r="Y14" s="107"/>
      <c r="Z14" s="113"/>
      <c r="AA14" s="113"/>
      <c r="AB14" s="114"/>
      <c r="AC14" s="114"/>
      <c r="AD14" s="113"/>
      <c r="AE14" s="114"/>
      <c r="AF14" s="114"/>
      <c r="AG14" s="119"/>
      <c r="AH14" s="114"/>
      <c r="AI14" s="114"/>
      <c r="AJ14" s="114"/>
      <c r="AK14" s="107"/>
      <c r="AL14" s="119"/>
      <c r="AM14" s="114"/>
      <c r="AN14" s="107"/>
      <c r="AO14" s="120"/>
      <c r="AP14" s="117"/>
      <c r="AQ14" s="117"/>
      <c r="AR14" s="117"/>
      <c r="AS14" s="117"/>
    </row>
    <row r="15" spans="1:45" ht="40.5" customHeight="1">
      <c r="A15" s="104">
        <v>13</v>
      </c>
      <c r="B15" s="104" t="s">
        <v>424</v>
      </c>
      <c r="C15" s="104">
        <f t="shared" si="0"/>
        <v>0</v>
      </c>
      <c r="D15" s="105" t="s">
        <v>436</v>
      </c>
      <c r="E15" s="122"/>
      <c r="F15" s="106">
        <f t="shared" si="1"/>
        <v>0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9"/>
      <c r="T15" s="109"/>
      <c r="U15" s="107"/>
      <c r="V15" s="107"/>
      <c r="W15" s="123"/>
      <c r="X15" s="107"/>
      <c r="Y15" s="107"/>
      <c r="Z15" s="113"/>
      <c r="AA15" s="113"/>
      <c r="AB15" s="114"/>
      <c r="AC15" s="114"/>
      <c r="AD15" s="113"/>
      <c r="AE15" s="114"/>
      <c r="AF15" s="114"/>
      <c r="AG15" s="119"/>
      <c r="AH15" s="114"/>
      <c r="AI15" s="114"/>
      <c r="AJ15" s="114"/>
      <c r="AK15" s="114"/>
      <c r="AL15" s="119"/>
      <c r="AM15" s="114"/>
      <c r="AN15" s="107"/>
      <c r="AO15" s="120"/>
      <c r="AP15" s="117"/>
      <c r="AQ15" s="117"/>
      <c r="AR15" s="117"/>
      <c r="AS15" s="117"/>
    </row>
    <row r="16" spans="1:45" ht="40.5" customHeight="1">
      <c r="A16" s="104">
        <v>14</v>
      </c>
      <c r="B16" s="104" t="s">
        <v>437</v>
      </c>
      <c r="C16" s="104">
        <f t="shared" si="0"/>
        <v>0</v>
      </c>
      <c r="D16" s="105" t="s">
        <v>438</v>
      </c>
      <c r="E16" s="122"/>
      <c r="F16" s="106">
        <f t="shared" si="1"/>
        <v>0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9"/>
      <c r="T16" s="109"/>
      <c r="U16" s="107"/>
      <c r="V16" s="107"/>
      <c r="W16" s="123"/>
      <c r="X16" s="107"/>
      <c r="Y16" s="107"/>
      <c r="Z16" s="113"/>
      <c r="AA16" s="113"/>
      <c r="AB16" s="114"/>
      <c r="AC16" s="114"/>
      <c r="AD16" s="113"/>
      <c r="AE16" s="114"/>
      <c r="AF16" s="114"/>
      <c r="AG16" s="119"/>
      <c r="AH16" s="114"/>
      <c r="AI16" s="114"/>
      <c r="AJ16" s="114"/>
      <c r="AK16" s="114"/>
      <c r="AL16" s="119"/>
      <c r="AM16" s="114"/>
      <c r="AN16" s="107"/>
      <c r="AO16" s="120"/>
      <c r="AP16" s="117"/>
      <c r="AQ16" s="117"/>
      <c r="AR16" s="117"/>
      <c r="AS16" s="117"/>
    </row>
    <row r="17" spans="1:45" ht="33" customHeight="1">
      <c r="A17" s="104">
        <v>15</v>
      </c>
      <c r="B17" s="124" t="s">
        <v>424</v>
      </c>
      <c r="C17" s="104">
        <f t="shared" si="0"/>
        <v>6</v>
      </c>
      <c r="D17" s="125" t="s">
        <v>439</v>
      </c>
      <c r="E17" s="106">
        <v>110</v>
      </c>
      <c r="F17" s="106">
        <f t="shared" si="1"/>
        <v>660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/>
      <c r="T17" s="109"/>
      <c r="U17" s="107"/>
      <c r="V17" s="107"/>
      <c r="W17" s="123"/>
      <c r="X17" s="107"/>
      <c r="Y17" s="107"/>
      <c r="Z17" s="113"/>
      <c r="AA17" s="113"/>
      <c r="AB17" s="114"/>
      <c r="AC17" s="114"/>
      <c r="AD17" s="113"/>
      <c r="AE17" s="114"/>
      <c r="AF17" s="114"/>
      <c r="AG17" s="119"/>
      <c r="AH17" s="114"/>
      <c r="AI17" s="114"/>
      <c r="AJ17" s="114"/>
      <c r="AK17" s="114"/>
      <c r="AL17" s="119"/>
      <c r="AM17" s="114"/>
      <c r="AN17" s="107"/>
      <c r="AO17" s="120"/>
      <c r="AP17" s="117"/>
      <c r="AQ17" s="117"/>
      <c r="AR17" s="118">
        <v>6</v>
      </c>
      <c r="AS17" s="117"/>
    </row>
    <row r="18" spans="1:45" ht="20.25" customHeight="1">
      <c r="A18" s="104">
        <v>16</v>
      </c>
      <c r="B18" s="104" t="s">
        <v>424</v>
      </c>
      <c r="C18" s="104">
        <f t="shared" si="0"/>
        <v>55</v>
      </c>
      <c r="D18" s="105" t="s">
        <v>440</v>
      </c>
      <c r="E18" s="106">
        <v>180</v>
      </c>
      <c r="F18" s="106">
        <f t="shared" si="1"/>
        <v>9900</v>
      </c>
      <c r="G18" s="107"/>
      <c r="H18" s="107">
        <v>2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9"/>
      <c r="T18" s="109"/>
      <c r="U18" s="107"/>
      <c r="V18" s="107"/>
      <c r="W18" s="111"/>
      <c r="X18" s="107"/>
      <c r="Y18" s="107"/>
      <c r="Z18" s="113">
        <v>4</v>
      </c>
      <c r="AA18" s="113"/>
      <c r="AB18" s="114"/>
      <c r="AC18" s="114"/>
      <c r="AD18" s="113"/>
      <c r="AE18" s="114"/>
      <c r="AF18" s="114"/>
      <c r="AG18" s="115">
        <v>12</v>
      </c>
      <c r="AH18" s="121">
        <v>2</v>
      </c>
      <c r="AI18" s="114"/>
      <c r="AJ18" s="114"/>
      <c r="AK18" s="114">
        <v>6</v>
      </c>
      <c r="AL18" s="115">
        <v>10</v>
      </c>
      <c r="AM18" s="114"/>
      <c r="AN18" s="107"/>
      <c r="AO18" s="120"/>
      <c r="AP18" s="117">
        <v>2</v>
      </c>
      <c r="AQ18" s="117"/>
      <c r="AR18" s="118">
        <v>2</v>
      </c>
      <c r="AS18" s="117">
        <v>15</v>
      </c>
    </row>
    <row r="19" spans="1:45" ht="29.25" customHeight="1">
      <c r="A19" s="104">
        <v>17</v>
      </c>
      <c r="B19" s="104" t="s">
        <v>424</v>
      </c>
      <c r="C19" s="104">
        <f t="shared" si="0"/>
        <v>6</v>
      </c>
      <c r="D19" s="105" t="s">
        <v>441</v>
      </c>
      <c r="E19" s="106">
        <v>185</v>
      </c>
      <c r="F19" s="106">
        <f t="shared" si="1"/>
        <v>1110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9"/>
      <c r="T19" s="109"/>
      <c r="U19" s="107"/>
      <c r="V19" s="107"/>
      <c r="W19" s="126"/>
      <c r="X19" s="107"/>
      <c r="Y19" s="107"/>
      <c r="Z19" s="113">
        <v>4</v>
      </c>
      <c r="AA19" s="113"/>
      <c r="AB19" s="114"/>
      <c r="AC19" s="114"/>
      <c r="AD19" s="113"/>
      <c r="AE19" s="114"/>
      <c r="AF19" s="114"/>
      <c r="AG19" s="119"/>
      <c r="AH19" s="121">
        <v>1</v>
      </c>
      <c r="AI19" s="114"/>
      <c r="AJ19" s="114"/>
      <c r="AK19" s="114"/>
      <c r="AL19" s="119"/>
      <c r="AM19" s="114"/>
      <c r="AN19" s="107"/>
      <c r="AO19" s="120"/>
      <c r="AP19" s="117"/>
      <c r="AQ19" s="117"/>
      <c r="AR19" s="117"/>
      <c r="AS19" s="118">
        <v>1</v>
      </c>
    </row>
    <row r="20" spans="1:45" ht="23.25" customHeight="1">
      <c r="A20" s="104">
        <v>18</v>
      </c>
      <c r="B20" s="104" t="s">
        <v>424</v>
      </c>
      <c r="C20" s="104">
        <f t="shared" si="0"/>
        <v>2</v>
      </c>
      <c r="D20" s="105" t="s">
        <v>442</v>
      </c>
      <c r="E20" s="106">
        <v>150</v>
      </c>
      <c r="F20" s="106">
        <f t="shared" si="1"/>
        <v>300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9"/>
      <c r="T20" s="109"/>
      <c r="U20" s="107"/>
      <c r="V20" s="107"/>
      <c r="W20" s="123"/>
      <c r="X20" s="107"/>
      <c r="Y20" s="107"/>
      <c r="Z20" s="113"/>
      <c r="AA20" s="113"/>
      <c r="AB20" s="114"/>
      <c r="AC20" s="114"/>
      <c r="AD20" s="113"/>
      <c r="AE20" s="114"/>
      <c r="AF20" s="114"/>
      <c r="AG20" s="119"/>
      <c r="AH20" s="114"/>
      <c r="AI20" s="114"/>
      <c r="AJ20" s="114"/>
      <c r="AK20" s="114"/>
      <c r="AL20" s="119"/>
      <c r="AM20" s="114"/>
      <c r="AN20" s="107"/>
      <c r="AO20" s="120"/>
      <c r="AP20" s="117"/>
      <c r="AQ20" s="117"/>
      <c r="AR20" s="117"/>
      <c r="AS20" s="117">
        <v>2</v>
      </c>
    </row>
    <row r="21" spans="1:45" ht="15.75" customHeight="1">
      <c r="A21" s="104">
        <v>19</v>
      </c>
      <c r="B21" s="104" t="s">
        <v>424</v>
      </c>
      <c r="C21" s="104">
        <f t="shared" si="0"/>
        <v>5</v>
      </c>
      <c r="D21" s="105" t="s">
        <v>443</v>
      </c>
      <c r="E21" s="106">
        <v>150</v>
      </c>
      <c r="F21" s="106">
        <f t="shared" si="1"/>
        <v>750</v>
      </c>
      <c r="G21" s="107"/>
      <c r="H21" s="107">
        <v>1</v>
      </c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/>
      <c r="T21" s="109">
        <v>2</v>
      </c>
      <c r="U21" s="107"/>
      <c r="V21" s="107"/>
      <c r="W21" s="123"/>
      <c r="X21" s="107"/>
      <c r="Y21" s="107"/>
      <c r="Z21" s="113"/>
      <c r="AA21" s="113"/>
      <c r="AB21" s="114"/>
      <c r="AC21" s="114"/>
      <c r="AD21" s="119"/>
      <c r="AE21" s="114"/>
      <c r="AF21" s="114"/>
      <c r="AG21" s="119"/>
      <c r="AH21" s="114"/>
      <c r="AI21" s="114"/>
      <c r="AJ21" s="114"/>
      <c r="AK21" s="114"/>
      <c r="AL21" s="119"/>
      <c r="AM21" s="114"/>
      <c r="AN21" s="107"/>
      <c r="AO21" s="120"/>
      <c r="AP21" s="117">
        <v>1</v>
      </c>
      <c r="AQ21" s="117">
        <v>1</v>
      </c>
      <c r="AR21" s="117"/>
      <c r="AS21" s="117"/>
    </row>
    <row r="22" spans="1:45" ht="15.75" customHeight="1">
      <c r="A22" s="104">
        <v>20</v>
      </c>
      <c r="B22" s="104" t="s">
        <v>424</v>
      </c>
      <c r="C22" s="104">
        <f t="shared" si="0"/>
        <v>2</v>
      </c>
      <c r="D22" s="105" t="s">
        <v>444</v>
      </c>
      <c r="E22" s="106">
        <v>150</v>
      </c>
      <c r="F22" s="106">
        <f t="shared" si="1"/>
        <v>300</v>
      </c>
      <c r="G22" s="107"/>
      <c r="H22" s="107">
        <v>1</v>
      </c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9"/>
      <c r="T22" s="109"/>
      <c r="U22" s="107"/>
      <c r="V22" s="107"/>
      <c r="W22" s="123"/>
      <c r="X22" s="107"/>
      <c r="Y22" s="107"/>
      <c r="Z22" s="113"/>
      <c r="AA22" s="113"/>
      <c r="AB22" s="114"/>
      <c r="AC22" s="114"/>
      <c r="AD22" s="119"/>
      <c r="AE22" s="114"/>
      <c r="AF22" s="114"/>
      <c r="AG22" s="119"/>
      <c r="AH22" s="114"/>
      <c r="AI22" s="114"/>
      <c r="AJ22" s="114"/>
      <c r="AK22" s="114"/>
      <c r="AL22" s="119"/>
      <c r="AM22" s="114"/>
      <c r="AN22" s="107"/>
      <c r="AO22" s="120"/>
      <c r="AP22" s="117">
        <v>1</v>
      </c>
      <c r="AQ22" s="117"/>
      <c r="AR22" s="117"/>
      <c r="AS22" s="117"/>
    </row>
    <row r="23" spans="1:45" ht="15.75" customHeight="1">
      <c r="A23" s="104">
        <v>21</v>
      </c>
      <c r="B23" s="104" t="s">
        <v>445</v>
      </c>
      <c r="C23" s="104">
        <f t="shared" si="0"/>
        <v>0</v>
      </c>
      <c r="D23" s="105" t="s">
        <v>446</v>
      </c>
      <c r="E23" s="106">
        <v>150</v>
      </c>
      <c r="F23" s="106">
        <f t="shared" si="1"/>
        <v>0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9"/>
      <c r="T23" s="109"/>
      <c r="U23" s="107"/>
      <c r="V23" s="107"/>
      <c r="W23" s="123"/>
      <c r="X23" s="107"/>
      <c r="Y23" s="107"/>
      <c r="Z23" s="113"/>
      <c r="AA23" s="113"/>
      <c r="AB23" s="114"/>
      <c r="AC23" s="114"/>
      <c r="AD23" s="119"/>
      <c r="AE23" s="114"/>
      <c r="AF23" s="114"/>
      <c r="AG23" s="119"/>
      <c r="AH23" s="114"/>
      <c r="AI23" s="114"/>
      <c r="AJ23" s="114"/>
      <c r="AK23" s="114"/>
      <c r="AL23" s="119"/>
      <c r="AM23" s="114"/>
      <c r="AN23" s="107"/>
      <c r="AO23" s="120"/>
      <c r="AP23" s="117"/>
      <c r="AQ23" s="117"/>
      <c r="AR23" s="117"/>
      <c r="AS23" s="117"/>
    </row>
    <row r="24" spans="1:45" ht="24" customHeight="1">
      <c r="A24" s="104">
        <v>22</v>
      </c>
      <c r="B24" s="104" t="s">
        <v>445</v>
      </c>
      <c r="C24" s="104">
        <f t="shared" si="0"/>
        <v>14</v>
      </c>
      <c r="D24" s="105" t="s">
        <v>447</v>
      </c>
      <c r="E24" s="106">
        <v>55</v>
      </c>
      <c r="F24" s="106">
        <f t="shared" si="1"/>
        <v>770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9"/>
      <c r="T24" s="109"/>
      <c r="U24" s="107"/>
      <c r="V24" s="107"/>
      <c r="W24" s="123"/>
      <c r="X24" s="107"/>
      <c r="Y24" s="107"/>
      <c r="Z24" s="113">
        <v>2</v>
      </c>
      <c r="AA24" s="113"/>
      <c r="AB24" s="114"/>
      <c r="AC24" s="114"/>
      <c r="AD24" s="119"/>
      <c r="AE24" s="114"/>
      <c r="AF24" s="114"/>
      <c r="AG24" s="115">
        <v>10</v>
      </c>
      <c r="AH24" s="114"/>
      <c r="AI24" s="114"/>
      <c r="AJ24" s="114"/>
      <c r="AK24" s="114"/>
      <c r="AL24" s="119"/>
      <c r="AM24" s="114"/>
      <c r="AN24" s="107"/>
      <c r="AO24" s="120"/>
      <c r="AP24" s="117"/>
      <c r="AQ24" s="117"/>
      <c r="AR24" s="118">
        <v>2</v>
      </c>
      <c r="AS24" s="117"/>
    </row>
    <row r="25" spans="1:45" ht="15.75" customHeight="1">
      <c r="A25" s="104">
        <v>23</v>
      </c>
      <c r="B25" s="104" t="s">
        <v>445</v>
      </c>
      <c r="C25" s="104">
        <f t="shared" si="0"/>
        <v>3</v>
      </c>
      <c r="D25" s="105" t="s">
        <v>448</v>
      </c>
      <c r="E25" s="106">
        <v>55</v>
      </c>
      <c r="F25" s="106">
        <f t="shared" si="1"/>
        <v>165</v>
      </c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9"/>
      <c r="T25" s="109"/>
      <c r="U25" s="107"/>
      <c r="V25" s="107"/>
      <c r="W25" s="123"/>
      <c r="X25" s="107"/>
      <c r="Y25" s="107"/>
      <c r="Z25" s="113"/>
      <c r="AA25" s="113"/>
      <c r="AB25" s="114"/>
      <c r="AC25" s="114"/>
      <c r="AD25" s="119"/>
      <c r="AE25" s="114"/>
      <c r="AF25" s="114"/>
      <c r="AG25" s="119"/>
      <c r="AH25" s="114"/>
      <c r="AI25" s="114"/>
      <c r="AJ25" s="114"/>
      <c r="AK25" s="114">
        <v>3</v>
      </c>
      <c r="AL25" s="119"/>
      <c r="AM25" s="114"/>
      <c r="AN25" s="107"/>
      <c r="AO25" s="120"/>
      <c r="AP25" s="117"/>
      <c r="AQ25" s="117"/>
      <c r="AR25" s="117"/>
      <c r="AS25" s="117"/>
    </row>
    <row r="26" spans="1:45" ht="15.75" customHeight="1">
      <c r="A26" s="104">
        <v>24</v>
      </c>
      <c r="B26" s="104" t="s">
        <v>445</v>
      </c>
      <c r="C26" s="104">
        <f t="shared" si="0"/>
        <v>19</v>
      </c>
      <c r="D26" s="105" t="s">
        <v>449</v>
      </c>
      <c r="E26" s="106">
        <v>15</v>
      </c>
      <c r="F26" s="106">
        <f t="shared" si="1"/>
        <v>285</v>
      </c>
      <c r="G26" s="107"/>
      <c r="H26" s="107">
        <v>5</v>
      </c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9"/>
      <c r="T26" s="109"/>
      <c r="U26" s="107"/>
      <c r="V26" s="107"/>
      <c r="W26" s="111"/>
      <c r="X26" s="107"/>
      <c r="Y26" s="107"/>
      <c r="Z26" s="113"/>
      <c r="AA26" s="113"/>
      <c r="AB26" s="114"/>
      <c r="AC26" s="114"/>
      <c r="AD26" s="119"/>
      <c r="AE26" s="114"/>
      <c r="AF26" s="114"/>
      <c r="AG26" s="119"/>
      <c r="AH26" s="121">
        <v>3</v>
      </c>
      <c r="AI26" s="114"/>
      <c r="AJ26" s="114"/>
      <c r="AK26" s="114"/>
      <c r="AL26" s="115">
        <v>1</v>
      </c>
      <c r="AM26" s="114"/>
      <c r="AN26" s="108">
        <v>1</v>
      </c>
      <c r="AO26" s="120"/>
      <c r="AP26" s="117">
        <v>4</v>
      </c>
      <c r="AQ26" s="117"/>
      <c r="AR26" s="118">
        <v>3</v>
      </c>
      <c r="AS26" s="117">
        <v>2</v>
      </c>
    </row>
    <row r="27" spans="1:45" ht="15.75" customHeight="1">
      <c r="A27" s="104">
        <v>25</v>
      </c>
      <c r="B27" s="104" t="s">
        <v>445</v>
      </c>
      <c r="C27" s="104">
        <f t="shared" si="0"/>
        <v>78</v>
      </c>
      <c r="D27" s="105" t="s">
        <v>450</v>
      </c>
      <c r="E27" s="106">
        <v>23</v>
      </c>
      <c r="F27" s="106">
        <f t="shared" si="1"/>
        <v>1794</v>
      </c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9"/>
      <c r="T27" s="110">
        <v>12</v>
      </c>
      <c r="U27" s="107"/>
      <c r="V27" s="107"/>
      <c r="W27" s="111"/>
      <c r="X27" s="107"/>
      <c r="Y27" s="107"/>
      <c r="Z27" s="113">
        <v>10</v>
      </c>
      <c r="AA27" s="113"/>
      <c r="AB27" s="114"/>
      <c r="AC27" s="114"/>
      <c r="AD27" s="113"/>
      <c r="AE27" s="114"/>
      <c r="AF27" s="107"/>
      <c r="AG27" s="115">
        <v>12</v>
      </c>
      <c r="AH27" s="108">
        <v>10</v>
      </c>
      <c r="AI27" s="114"/>
      <c r="AJ27" s="114"/>
      <c r="AK27" s="114"/>
      <c r="AL27" s="119"/>
      <c r="AM27" s="114"/>
      <c r="AN27" s="121">
        <v>2</v>
      </c>
      <c r="AO27" s="120"/>
      <c r="AP27" s="118">
        <v>12</v>
      </c>
      <c r="AQ27" s="117"/>
      <c r="AR27" s="118">
        <v>10</v>
      </c>
      <c r="AS27" s="118">
        <v>10</v>
      </c>
    </row>
    <row r="28" spans="1:45" ht="15.75" customHeight="1">
      <c r="A28" s="104">
        <v>26</v>
      </c>
      <c r="B28" s="104" t="s">
        <v>445</v>
      </c>
      <c r="C28" s="104">
        <f t="shared" si="0"/>
        <v>18</v>
      </c>
      <c r="D28" s="105" t="s">
        <v>451</v>
      </c>
      <c r="E28" s="106">
        <v>100</v>
      </c>
      <c r="F28" s="106">
        <f t="shared" si="1"/>
        <v>1800</v>
      </c>
      <c r="G28" s="107"/>
      <c r="H28" s="107">
        <v>5</v>
      </c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9"/>
      <c r="U28" s="107"/>
      <c r="V28" s="107"/>
      <c r="W28" s="123"/>
      <c r="X28" s="107"/>
      <c r="Y28" s="107"/>
      <c r="Z28" s="113">
        <v>2</v>
      </c>
      <c r="AA28" s="113"/>
      <c r="AB28" s="114"/>
      <c r="AC28" s="114"/>
      <c r="AD28" s="119"/>
      <c r="AE28" s="114"/>
      <c r="AF28" s="114">
        <v>1</v>
      </c>
      <c r="AG28" s="115">
        <v>3</v>
      </c>
      <c r="AH28" s="114"/>
      <c r="AI28" s="114"/>
      <c r="AJ28" s="114"/>
      <c r="AK28" s="114">
        <v>1</v>
      </c>
      <c r="AL28" s="115">
        <v>1</v>
      </c>
      <c r="AM28" s="114"/>
      <c r="AN28" s="121">
        <v>1</v>
      </c>
      <c r="AO28" s="120"/>
      <c r="AP28" s="117">
        <v>4</v>
      </c>
      <c r="AQ28" s="117"/>
      <c r="AR28" s="117"/>
      <c r="AS28" s="117"/>
    </row>
    <row r="29" spans="1:45" ht="15.75" customHeight="1">
      <c r="A29" s="104">
        <v>27</v>
      </c>
      <c r="B29" s="104" t="s">
        <v>445</v>
      </c>
      <c r="C29" s="104">
        <f t="shared" si="0"/>
        <v>13</v>
      </c>
      <c r="D29" s="105" t="s">
        <v>452</v>
      </c>
      <c r="E29" s="106">
        <v>90</v>
      </c>
      <c r="F29" s="106">
        <f t="shared" si="1"/>
        <v>1170</v>
      </c>
      <c r="G29" s="107"/>
      <c r="H29" s="107">
        <v>3</v>
      </c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9"/>
      <c r="T29" s="109">
        <v>1</v>
      </c>
      <c r="U29" s="107"/>
      <c r="V29" s="107"/>
      <c r="W29" s="123"/>
      <c r="X29" s="107"/>
      <c r="Y29" s="107"/>
      <c r="Z29" s="113"/>
      <c r="AA29" s="113"/>
      <c r="AB29" s="114"/>
      <c r="AC29" s="114"/>
      <c r="AD29" s="119"/>
      <c r="AE29" s="114"/>
      <c r="AF29" s="114"/>
      <c r="AG29" s="115">
        <v>1</v>
      </c>
      <c r="AH29" s="121">
        <v>1</v>
      </c>
      <c r="AI29" s="114"/>
      <c r="AJ29" s="114"/>
      <c r="AK29" s="114"/>
      <c r="AL29" s="115">
        <v>2</v>
      </c>
      <c r="AM29" s="114"/>
      <c r="AN29" s="114"/>
      <c r="AO29" s="120"/>
      <c r="AP29" s="117">
        <v>3</v>
      </c>
      <c r="AQ29" s="117"/>
      <c r="AR29" s="118">
        <v>2</v>
      </c>
      <c r="AS29" s="117"/>
    </row>
    <row r="30" spans="1:45" ht="15.75" customHeight="1">
      <c r="A30" s="104">
        <v>28</v>
      </c>
      <c r="B30" s="104" t="s">
        <v>445</v>
      </c>
      <c r="C30" s="104">
        <f t="shared" si="0"/>
        <v>1</v>
      </c>
      <c r="D30" s="105" t="s">
        <v>453</v>
      </c>
      <c r="E30" s="106">
        <v>150</v>
      </c>
      <c r="F30" s="106">
        <f t="shared" si="1"/>
        <v>150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9"/>
      <c r="T30" s="109"/>
      <c r="U30" s="107"/>
      <c r="V30" s="107"/>
      <c r="W30" s="123"/>
      <c r="X30" s="107"/>
      <c r="Y30" s="107"/>
      <c r="Z30" s="113"/>
      <c r="AA30" s="113"/>
      <c r="AB30" s="114"/>
      <c r="AC30" s="114"/>
      <c r="AD30" s="119"/>
      <c r="AE30" s="114"/>
      <c r="AF30" s="114"/>
      <c r="AG30" s="119"/>
      <c r="AH30" s="114"/>
      <c r="AI30" s="114"/>
      <c r="AJ30" s="114"/>
      <c r="AK30" s="114"/>
      <c r="AL30" s="119"/>
      <c r="AM30" s="114"/>
      <c r="AN30" s="114"/>
      <c r="AO30" s="120"/>
      <c r="AP30" s="117">
        <v>1</v>
      </c>
      <c r="AQ30" s="117"/>
      <c r="AR30" s="117"/>
      <c r="AS30" s="117"/>
    </row>
    <row r="31" spans="1:45" ht="21.75" customHeight="1">
      <c r="A31" s="104">
        <v>29</v>
      </c>
      <c r="B31" s="104" t="s">
        <v>424</v>
      </c>
      <c r="C31" s="104">
        <f t="shared" si="0"/>
        <v>0</v>
      </c>
      <c r="D31" s="105" t="s">
        <v>454</v>
      </c>
      <c r="E31" s="122"/>
      <c r="F31" s="106">
        <f t="shared" si="1"/>
        <v>0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9"/>
      <c r="T31" s="109"/>
      <c r="U31" s="107"/>
      <c r="V31" s="107"/>
      <c r="W31" s="123"/>
      <c r="X31" s="107"/>
      <c r="Y31" s="107"/>
      <c r="Z31" s="113"/>
      <c r="AA31" s="113"/>
      <c r="AB31" s="114"/>
      <c r="AC31" s="114"/>
      <c r="AD31" s="119"/>
      <c r="AE31" s="114"/>
      <c r="AF31" s="114"/>
      <c r="AG31" s="119"/>
      <c r="AH31" s="114"/>
      <c r="AI31" s="114"/>
      <c r="AJ31" s="114"/>
      <c r="AK31" s="114"/>
      <c r="AL31" s="119"/>
      <c r="AM31" s="114"/>
      <c r="AN31" s="114"/>
      <c r="AO31" s="120"/>
      <c r="AP31" s="117"/>
      <c r="AQ31" s="117"/>
      <c r="AR31" s="117"/>
      <c r="AS31" s="117"/>
    </row>
    <row r="32" spans="1:45" ht="15.75" customHeight="1">
      <c r="A32" s="104">
        <v>30</v>
      </c>
      <c r="B32" s="104" t="s">
        <v>445</v>
      </c>
      <c r="C32" s="104">
        <f t="shared" si="0"/>
        <v>0</v>
      </c>
      <c r="D32" s="105" t="s">
        <v>455</v>
      </c>
      <c r="E32" s="122"/>
      <c r="F32" s="106">
        <f t="shared" si="1"/>
        <v>0</v>
      </c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9"/>
      <c r="T32" s="109"/>
      <c r="U32" s="107"/>
      <c r="V32" s="107"/>
      <c r="W32" s="111"/>
      <c r="X32" s="107"/>
      <c r="Y32" s="107"/>
      <c r="Z32" s="113"/>
      <c r="AA32" s="113"/>
      <c r="AB32" s="114"/>
      <c r="AC32" s="114"/>
      <c r="AD32" s="119"/>
      <c r="AE32" s="114"/>
      <c r="AF32" s="114"/>
      <c r="AG32" s="119"/>
      <c r="AH32" s="114"/>
      <c r="AI32" s="114"/>
      <c r="AJ32" s="114"/>
      <c r="AK32" s="114"/>
      <c r="AL32" s="119"/>
      <c r="AM32" s="114"/>
      <c r="AN32" s="114"/>
      <c r="AO32" s="120"/>
      <c r="AP32" s="117"/>
      <c r="AQ32" s="117"/>
      <c r="AR32" s="117"/>
      <c r="AS32" s="117"/>
    </row>
    <row r="33" spans="1:45" ht="15.75" customHeight="1">
      <c r="A33" s="104">
        <v>31</v>
      </c>
      <c r="B33" s="104" t="s">
        <v>424</v>
      </c>
      <c r="C33" s="104">
        <f t="shared" si="0"/>
        <v>14</v>
      </c>
      <c r="D33" s="105" t="s">
        <v>456</v>
      </c>
      <c r="E33" s="106">
        <v>90</v>
      </c>
      <c r="F33" s="106">
        <f t="shared" si="1"/>
        <v>1260</v>
      </c>
      <c r="G33" s="107"/>
      <c r="H33" s="107">
        <v>1</v>
      </c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9"/>
      <c r="T33" s="109">
        <v>1</v>
      </c>
      <c r="U33" s="107"/>
      <c r="V33" s="107"/>
      <c r="W33" s="111"/>
      <c r="X33" s="107"/>
      <c r="Y33" s="107"/>
      <c r="Z33" s="113">
        <v>2</v>
      </c>
      <c r="AA33" s="113"/>
      <c r="AB33" s="114"/>
      <c r="AC33" s="114"/>
      <c r="AD33" s="119"/>
      <c r="AE33" s="114"/>
      <c r="AF33" s="114"/>
      <c r="AG33" s="115">
        <v>5</v>
      </c>
      <c r="AH33" s="114"/>
      <c r="AI33" s="114"/>
      <c r="AJ33" s="114"/>
      <c r="AK33" s="107">
        <v>1</v>
      </c>
      <c r="AL33" s="119"/>
      <c r="AM33" s="114"/>
      <c r="AN33" s="114"/>
      <c r="AO33" s="120"/>
      <c r="AP33" s="117">
        <v>2</v>
      </c>
      <c r="AQ33" s="117"/>
      <c r="AR33" s="118">
        <v>2</v>
      </c>
      <c r="AS33" s="117"/>
    </row>
    <row r="34" spans="1:45" ht="15.75" customHeight="1">
      <c r="A34" s="104">
        <v>32</v>
      </c>
      <c r="B34" s="104" t="s">
        <v>457</v>
      </c>
      <c r="C34" s="104">
        <f t="shared" si="0"/>
        <v>5</v>
      </c>
      <c r="D34" s="105" t="s">
        <v>458</v>
      </c>
      <c r="E34" s="106">
        <v>122</v>
      </c>
      <c r="F34" s="106">
        <f t="shared" si="1"/>
        <v>610</v>
      </c>
      <c r="G34" s="107"/>
      <c r="H34" s="107">
        <v>1</v>
      </c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9"/>
      <c r="T34" s="109"/>
      <c r="U34" s="107"/>
      <c r="V34" s="107"/>
      <c r="W34" s="111"/>
      <c r="X34" s="107"/>
      <c r="Y34" s="107"/>
      <c r="Z34" s="113"/>
      <c r="AA34" s="113"/>
      <c r="AB34" s="114"/>
      <c r="AC34" s="114"/>
      <c r="AD34" s="119"/>
      <c r="AE34" s="114"/>
      <c r="AF34" s="114"/>
      <c r="AG34" s="119"/>
      <c r="AH34" s="114"/>
      <c r="AI34" s="114"/>
      <c r="AJ34" s="114"/>
      <c r="AK34" s="114"/>
      <c r="AL34" s="119"/>
      <c r="AM34" s="114"/>
      <c r="AN34" s="114"/>
      <c r="AO34" s="120"/>
      <c r="AP34" s="117"/>
      <c r="AQ34" s="117"/>
      <c r="AR34" s="117"/>
      <c r="AS34" s="117">
        <v>4</v>
      </c>
    </row>
    <row r="35" spans="1:45" ht="24" customHeight="1">
      <c r="A35" s="104">
        <v>33</v>
      </c>
      <c r="B35" s="104" t="s">
        <v>457</v>
      </c>
      <c r="C35" s="104">
        <f t="shared" si="0"/>
        <v>4</v>
      </c>
      <c r="D35" s="105" t="s">
        <v>459</v>
      </c>
      <c r="E35" s="106">
        <v>20</v>
      </c>
      <c r="F35" s="106">
        <f t="shared" si="1"/>
        <v>80</v>
      </c>
      <c r="G35" s="107"/>
      <c r="H35" s="107">
        <v>1</v>
      </c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9"/>
      <c r="T35" s="109">
        <v>1</v>
      </c>
      <c r="U35" s="107"/>
      <c r="V35" s="107"/>
      <c r="W35" s="111"/>
      <c r="X35" s="107"/>
      <c r="Y35" s="107"/>
      <c r="Z35" s="113"/>
      <c r="AA35" s="113"/>
      <c r="AB35" s="114"/>
      <c r="AC35" s="114"/>
      <c r="AD35" s="119"/>
      <c r="AE35" s="114"/>
      <c r="AF35" s="114"/>
      <c r="AG35" s="119"/>
      <c r="AH35" s="114"/>
      <c r="AI35" s="114"/>
      <c r="AJ35" s="114"/>
      <c r="AK35" s="114"/>
      <c r="AL35" s="119"/>
      <c r="AM35" s="114"/>
      <c r="AN35" s="114"/>
      <c r="AO35" s="120"/>
      <c r="AP35" s="117">
        <v>2</v>
      </c>
      <c r="AQ35" s="117"/>
      <c r="AR35" s="117"/>
      <c r="AS35" s="117"/>
    </row>
    <row r="36" spans="1:45" ht="15.75" customHeight="1">
      <c r="A36" s="104">
        <v>34</v>
      </c>
      <c r="B36" s="104" t="s">
        <v>445</v>
      </c>
      <c r="C36" s="104">
        <f t="shared" si="0"/>
        <v>39</v>
      </c>
      <c r="D36" s="105" t="s">
        <v>460</v>
      </c>
      <c r="E36" s="106">
        <v>30</v>
      </c>
      <c r="F36" s="106">
        <f t="shared" si="1"/>
        <v>1170</v>
      </c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9"/>
      <c r="T36" s="109"/>
      <c r="U36" s="107"/>
      <c r="V36" s="107"/>
      <c r="W36" s="111"/>
      <c r="X36" s="107"/>
      <c r="Y36" s="107"/>
      <c r="Z36" s="113"/>
      <c r="AA36" s="113"/>
      <c r="AB36" s="114"/>
      <c r="AC36" s="114"/>
      <c r="AD36" s="119"/>
      <c r="AE36" s="114"/>
      <c r="AF36" s="114"/>
      <c r="AG36" s="115">
        <v>12</v>
      </c>
      <c r="AH36" s="121">
        <v>20</v>
      </c>
      <c r="AI36" s="114"/>
      <c r="AJ36" s="114"/>
      <c r="AK36" s="114">
        <v>3</v>
      </c>
      <c r="AL36" s="119"/>
      <c r="AM36" s="114"/>
      <c r="AN36" s="121">
        <v>4</v>
      </c>
      <c r="AO36" s="120"/>
      <c r="AP36" s="117"/>
      <c r="AQ36" s="117"/>
      <c r="AR36" s="117"/>
      <c r="AS36" s="117"/>
    </row>
    <row r="37" spans="1:45" ht="15.75" customHeight="1">
      <c r="A37" s="104">
        <v>35</v>
      </c>
      <c r="B37" s="104" t="s">
        <v>445</v>
      </c>
      <c r="C37" s="104">
        <f t="shared" si="0"/>
        <v>56</v>
      </c>
      <c r="D37" s="105" t="s">
        <v>461</v>
      </c>
      <c r="E37" s="106">
        <v>25</v>
      </c>
      <c r="F37" s="106">
        <f t="shared" si="1"/>
        <v>1400</v>
      </c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9"/>
      <c r="T37" s="109"/>
      <c r="U37" s="107"/>
      <c r="V37" s="107"/>
      <c r="W37" s="111"/>
      <c r="X37" s="107"/>
      <c r="Y37" s="107"/>
      <c r="Z37" s="113"/>
      <c r="AA37" s="113"/>
      <c r="AB37" s="114"/>
      <c r="AC37" s="114"/>
      <c r="AD37" s="119"/>
      <c r="AE37" s="114"/>
      <c r="AF37" s="114"/>
      <c r="AG37" s="119"/>
      <c r="AH37" s="121">
        <v>20</v>
      </c>
      <c r="AI37" s="114"/>
      <c r="AJ37" s="114"/>
      <c r="AK37" s="114">
        <v>3</v>
      </c>
      <c r="AL37" s="119"/>
      <c r="AM37" s="114"/>
      <c r="AN37" s="114"/>
      <c r="AO37" s="120"/>
      <c r="AP37" s="117"/>
      <c r="AQ37" s="117"/>
      <c r="AR37" s="118">
        <v>3</v>
      </c>
      <c r="AS37" s="117">
        <v>30</v>
      </c>
    </row>
    <row r="38" spans="1:45" ht="15.75" customHeight="1">
      <c r="A38" s="104">
        <v>36</v>
      </c>
      <c r="B38" s="104" t="s">
        <v>445</v>
      </c>
      <c r="C38" s="104">
        <f t="shared" si="0"/>
        <v>121</v>
      </c>
      <c r="D38" s="127" t="s">
        <v>462</v>
      </c>
      <c r="E38" s="128">
        <v>10</v>
      </c>
      <c r="F38" s="106">
        <f t="shared" si="1"/>
        <v>1210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23"/>
      <c r="T38" s="123"/>
      <c r="U38" s="111"/>
      <c r="V38" s="111"/>
      <c r="W38" s="111"/>
      <c r="X38" s="111"/>
      <c r="Y38" s="111"/>
      <c r="Z38" s="129">
        <v>31</v>
      </c>
      <c r="AA38" s="129"/>
      <c r="AB38" s="111"/>
      <c r="AC38" s="126"/>
      <c r="AD38" s="130"/>
      <c r="AE38" s="126"/>
      <c r="AF38" s="126"/>
      <c r="AG38" s="131">
        <v>24</v>
      </c>
      <c r="AH38" s="132">
        <v>10</v>
      </c>
      <c r="AI38" s="126"/>
      <c r="AJ38" s="126"/>
      <c r="AK38" s="126">
        <v>5</v>
      </c>
      <c r="AL38" s="119"/>
      <c r="AM38" s="114"/>
      <c r="AN38" s="121">
        <v>4</v>
      </c>
      <c r="AO38" s="120"/>
      <c r="AP38" s="118">
        <v>8</v>
      </c>
      <c r="AQ38" s="117"/>
      <c r="AR38" s="118">
        <v>9</v>
      </c>
      <c r="AS38" s="117">
        <v>30</v>
      </c>
    </row>
    <row r="39" spans="1:45" ht="24" customHeight="1">
      <c r="A39" s="104">
        <v>37</v>
      </c>
      <c r="B39" s="104" t="s">
        <v>445</v>
      </c>
      <c r="C39" s="104">
        <f t="shared" si="0"/>
        <v>1</v>
      </c>
      <c r="D39" s="105" t="s">
        <v>463</v>
      </c>
      <c r="E39" s="106">
        <v>25</v>
      </c>
      <c r="F39" s="106">
        <f t="shared" si="1"/>
        <v>25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9"/>
      <c r="T39" s="109"/>
      <c r="U39" s="107"/>
      <c r="V39" s="107"/>
      <c r="W39" s="111"/>
      <c r="X39" s="107"/>
      <c r="Y39" s="107"/>
      <c r="Z39" s="113"/>
      <c r="AA39" s="113"/>
      <c r="AB39" s="107"/>
      <c r="AC39" s="114"/>
      <c r="AD39" s="119"/>
      <c r="AE39" s="114"/>
      <c r="AF39" s="114"/>
      <c r="AG39" s="119"/>
      <c r="AH39" s="114"/>
      <c r="AI39" s="114"/>
      <c r="AJ39" s="114"/>
      <c r="AK39" s="114"/>
      <c r="AL39" s="119"/>
      <c r="AM39" s="114"/>
      <c r="AN39" s="114"/>
      <c r="AO39" s="120"/>
      <c r="AP39" s="117"/>
      <c r="AQ39" s="117"/>
      <c r="AR39" s="118">
        <v>1</v>
      </c>
      <c r="AS39" s="117"/>
    </row>
    <row r="40" spans="1:45" ht="15.75" customHeight="1">
      <c r="A40" s="104">
        <v>38</v>
      </c>
      <c r="B40" s="104" t="s">
        <v>445</v>
      </c>
      <c r="C40" s="104">
        <f t="shared" si="0"/>
        <v>0</v>
      </c>
      <c r="D40" s="105" t="s">
        <v>464</v>
      </c>
      <c r="E40" s="122"/>
      <c r="F40" s="106">
        <f t="shared" si="1"/>
        <v>0</v>
      </c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9"/>
      <c r="T40" s="109"/>
      <c r="U40" s="107"/>
      <c r="V40" s="107"/>
      <c r="W40" s="111"/>
      <c r="X40" s="107"/>
      <c r="Y40" s="107"/>
      <c r="Z40" s="113"/>
      <c r="AA40" s="113"/>
      <c r="AB40" s="107"/>
      <c r="AC40" s="114"/>
      <c r="AD40" s="119"/>
      <c r="AE40" s="114"/>
      <c r="AF40" s="114"/>
      <c r="AG40" s="119"/>
      <c r="AH40" s="114"/>
      <c r="AI40" s="114"/>
      <c r="AJ40" s="114"/>
      <c r="AK40" s="114"/>
      <c r="AL40" s="119"/>
      <c r="AM40" s="114"/>
      <c r="AN40" s="114"/>
      <c r="AO40" s="120"/>
      <c r="AP40" s="117"/>
      <c r="AQ40" s="117"/>
      <c r="AR40" s="117"/>
      <c r="AS40" s="117"/>
    </row>
    <row r="41" spans="1:45" ht="15.75" customHeight="1">
      <c r="A41" s="104">
        <v>39</v>
      </c>
      <c r="B41" s="104" t="s">
        <v>457</v>
      </c>
      <c r="C41" s="104">
        <f t="shared" si="0"/>
        <v>66</v>
      </c>
      <c r="D41" s="127" t="s">
        <v>465</v>
      </c>
      <c r="E41" s="128">
        <v>50</v>
      </c>
      <c r="F41" s="106">
        <f t="shared" si="1"/>
        <v>3300</v>
      </c>
      <c r="G41" s="111"/>
      <c r="H41" s="111">
        <v>4</v>
      </c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23"/>
      <c r="T41" s="123">
        <v>1</v>
      </c>
      <c r="U41" s="111"/>
      <c r="V41" s="111"/>
      <c r="W41" s="111"/>
      <c r="X41" s="111"/>
      <c r="Y41" s="111"/>
      <c r="Z41" s="129">
        <v>5</v>
      </c>
      <c r="AA41" s="129"/>
      <c r="AB41" s="111"/>
      <c r="AC41" s="126"/>
      <c r="AD41" s="129"/>
      <c r="AE41" s="126"/>
      <c r="AF41" s="111"/>
      <c r="AG41" s="133">
        <v>24</v>
      </c>
      <c r="AH41" s="134">
        <v>8</v>
      </c>
      <c r="AI41" s="111"/>
      <c r="AJ41" s="111"/>
      <c r="AK41" s="111">
        <v>1</v>
      </c>
      <c r="AL41" s="131">
        <v>1</v>
      </c>
      <c r="AM41" s="126"/>
      <c r="AN41" s="134">
        <v>12</v>
      </c>
      <c r="AO41" s="120"/>
      <c r="AP41" s="117">
        <v>4</v>
      </c>
      <c r="AQ41" s="117"/>
      <c r="AR41" s="118">
        <v>5</v>
      </c>
      <c r="AS41" s="117">
        <v>1</v>
      </c>
    </row>
    <row r="42" spans="1:45" ht="15.75" customHeight="1">
      <c r="A42" s="104">
        <v>40</v>
      </c>
      <c r="B42" s="104" t="s">
        <v>457</v>
      </c>
      <c r="C42" s="104">
        <f t="shared" si="0"/>
        <v>5</v>
      </c>
      <c r="D42" s="127" t="s">
        <v>466</v>
      </c>
      <c r="E42" s="128">
        <v>50</v>
      </c>
      <c r="F42" s="106">
        <f t="shared" si="1"/>
        <v>250</v>
      </c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23"/>
      <c r="T42" s="123"/>
      <c r="U42" s="111"/>
      <c r="V42" s="111"/>
      <c r="W42" s="111"/>
      <c r="X42" s="111"/>
      <c r="Y42" s="111"/>
      <c r="Z42" s="129"/>
      <c r="AA42" s="129"/>
      <c r="AB42" s="111"/>
      <c r="AC42" s="111"/>
      <c r="AD42" s="129"/>
      <c r="AE42" s="126"/>
      <c r="AF42" s="126"/>
      <c r="AG42" s="130"/>
      <c r="AH42" s="126"/>
      <c r="AI42" s="111"/>
      <c r="AJ42" s="126"/>
      <c r="AK42" s="126">
        <v>3</v>
      </c>
      <c r="AL42" s="130"/>
      <c r="AM42" s="126"/>
      <c r="AN42" s="126"/>
      <c r="AO42" s="120"/>
      <c r="AP42" s="117"/>
      <c r="AQ42" s="117"/>
      <c r="AR42" s="118">
        <v>2</v>
      </c>
      <c r="AS42" s="117"/>
    </row>
    <row r="43" spans="1:45" ht="15.75" customHeight="1">
      <c r="A43" s="104">
        <v>41</v>
      </c>
      <c r="B43" s="104" t="s">
        <v>457</v>
      </c>
      <c r="C43" s="104">
        <f t="shared" si="0"/>
        <v>34</v>
      </c>
      <c r="D43" s="127" t="s">
        <v>467</v>
      </c>
      <c r="E43" s="128">
        <v>50</v>
      </c>
      <c r="F43" s="106">
        <f t="shared" si="1"/>
        <v>1700</v>
      </c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23"/>
      <c r="T43" s="123"/>
      <c r="U43" s="111"/>
      <c r="V43" s="111"/>
      <c r="W43" s="111"/>
      <c r="X43" s="111"/>
      <c r="Y43" s="111"/>
      <c r="Z43" s="129">
        <v>5</v>
      </c>
      <c r="AA43" s="129"/>
      <c r="AB43" s="111"/>
      <c r="AC43" s="126"/>
      <c r="AD43" s="129"/>
      <c r="AE43" s="126"/>
      <c r="AF43" s="126"/>
      <c r="AG43" s="131">
        <v>12</v>
      </c>
      <c r="AH43" s="134">
        <v>8</v>
      </c>
      <c r="AI43" s="111"/>
      <c r="AJ43" s="126"/>
      <c r="AK43" s="111">
        <v>1</v>
      </c>
      <c r="AL43" s="130"/>
      <c r="AM43" s="126"/>
      <c r="AN43" s="132">
        <v>4</v>
      </c>
      <c r="AO43" s="120"/>
      <c r="AP43" s="117">
        <v>1</v>
      </c>
      <c r="AQ43" s="117"/>
      <c r="AR43" s="118">
        <v>2</v>
      </c>
      <c r="AS43" s="117">
        <v>1</v>
      </c>
    </row>
    <row r="44" spans="1:45" ht="15.75" customHeight="1">
      <c r="A44" s="104">
        <v>42</v>
      </c>
      <c r="B44" s="104" t="s">
        <v>457</v>
      </c>
      <c r="C44" s="104">
        <f t="shared" si="0"/>
        <v>1</v>
      </c>
      <c r="D44" s="127" t="s">
        <v>468</v>
      </c>
      <c r="E44" s="128">
        <v>50</v>
      </c>
      <c r="F44" s="106">
        <f t="shared" si="1"/>
        <v>50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23"/>
      <c r="T44" s="123"/>
      <c r="U44" s="111"/>
      <c r="V44" s="111"/>
      <c r="W44" s="111"/>
      <c r="X44" s="111"/>
      <c r="Y44" s="111"/>
      <c r="Z44" s="129"/>
      <c r="AA44" s="129"/>
      <c r="AB44" s="126"/>
      <c r="AC44" s="126"/>
      <c r="AD44" s="129"/>
      <c r="AE44" s="126"/>
      <c r="AF44" s="126"/>
      <c r="AG44" s="130"/>
      <c r="AH44" s="126"/>
      <c r="AI44" s="111"/>
      <c r="AJ44" s="126"/>
      <c r="AK44" s="126"/>
      <c r="AL44" s="130"/>
      <c r="AM44" s="126"/>
      <c r="AN44" s="126"/>
      <c r="AO44" s="120"/>
      <c r="AP44" s="117">
        <v>1</v>
      </c>
      <c r="AQ44" s="117"/>
      <c r="AR44" s="117"/>
      <c r="AS44" s="117"/>
    </row>
    <row r="45" spans="1:45" ht="15.75" customHeight="1">
      <c r="A45" s="104">
        <v>43</v>
      </c>
      <c r="B45" s="104" t="s">
        <v>457</v>
      </c>
      <c r="C45" s="104">
        <f t="shared" si="0"/>
        <v>0</v>
      </c>
      <c r="D45" s="105" t="s">
        <v>469</v>
      </c>
      <c r="E45" s="106">
        <v>45</v>
      </c>
      <c r="F45" s="106">
        <f t="shared" si="1"/>
        <v>0</v>
      </c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9"/>
      <c r="T45" s="109"/>
      <c r="U45" s="107"/>
      <c r="V45" s="107"/>
      <c r="W45" s="111"/>
      <c r="X45" s="107"/>
      <c r="Y45" s="109"/>
      <c r="Z45" s="113"/>
      <c r="AA45" s="113"/>
      <c r="AB45" s="114"/>
      <c r="AC45" s="114"/>
      <c r="AD45" s="113"/>
      <c r="AE45" s="114"/>
      <c r="AF45" s="114"/>
      <c r="AG45" s="119"/>
      <c r="AH45" s="114"/>
      <c r="AI45" s="107"/>
      <c r="AJ45" s="114"/>
      <c r="AK45" s="114"/>
      <c r="AL45" s="119"/>
      <c r="AM45" s="114"/>
      <c r="AN45" s="114"/>
      <c r="AO45" s="120"/>
      <c r="AP45" s="117"/>
      <c r="AQ45" s="117"/>
      <c r="AR45" s="117"/>
      <c r="AS45" s="117"/>
    </row>
    <row r="46" spans="1:45" ht="15.75" customHeight="1">
      <c r="A46" s="104">
        <v>44</v>
      </c>
      <c r="B46" s="104" t="s">
        <v>445</v>
      </c>
      <c r="C46" s="104">
        <f t="shared" si="0"/>
        <v>26</v>
      </c>
      <c r="D46" s="105" t="s">
        <v>470</v>
      </c>
      <c r="E46" s="106">
        <v>25</v>
      </c>
      <c r="F46" s="106">
        <f t="shared" si="1"/>
        <v>650</v>
      </c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9"/>
      <c r="T46" s="109"/>
      <c r="U46" s="107"/>
      <c r="V46" s="107"/>
      <c r="W46" s="111"/>
      <c r="X46" s="107"/>
      <c r="Y46" s="107"/>
      <c r="Z46" s="113">
        <v>3</v>
      </c>
      <c r="AA46" s="113"/>
      <c r="AB46" s="114"/>
      <c r="AC46" s="114"/>
      <c r="AD46" s="113"/>
      <c r="AE46" s="114"/>
      <c r="AF46" s="114"/>
      <c r="AG46" s="119"/>
      <c r="AH46" s="121">
        <v>10</v>
      </c>
      <c r="AI46" s="114"/>
      <c r="AJ46" s="114"/>
      <c r="AK46" s="114">
        <v>3</v>
      </c>
      <c r="AL46" s="119"/>
      <c r="AM46" s="114"/>
      <c r="AN46" s="114"/>
      <c r="AO46" s="120"/>
      <c r="AP46" s="117">
        <v>2</v>
      </c>
      <c r="AQ46" s="117"/>
      <c r="AR46" s="118">
        <v>6</v>
      </c>
      <c r="AS46" s="117">
        <v>2</v>
      </c>
    </row>
    <row r="47" spans="1:45" ht="15.75" customHeight="1">
      <c r="A47" s="104">
        <v>45</v>
      </c>
      <c r="B47" s="104" t="s">
        <v>445</v>
      </c>
      <c r="C47" s="104">
        <f t="shared" si="0"/>
        <v>141</v>
      </c>
      <c r="D47" s="105" t="s">
        <v>471</v>
      </c>
      <c r="E47" s="106">
        <v>10</v>
      </c>
      <c r="F47" s="106">
        <f t="shared" si="1"/>
        <v>1410</v>
      </c>
      <c r="G47" s="107"/>
      <c r="H47" s="108">
        <v>10</v>
      </c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9"/>
      <c r="T47" s="109"/>
      <c r="U47" s="107"/>
      <c r="V47" s="107"/>
      <c r="W47" s="111"/>
      <c r="X47" s="107"/>
      <c r="Y47" s="107"/>
      <c r="Z47" s="113">
        <v>24</v>
      </c>
      <c r="AA47" s="113"/>
      <c r="AB47" s="114"/>
      <c r="AC47" s="107"/>
      <c r="AD47" s="113"/>
      <c r="AE47" s="114"/>
      <c r="AF47" s="114"/>
      <c r="AG47" s="115">
        <v>48</v>
      </c>
      <c r="AH47" s="121">
        <v>3</v>
      </c>
      <c r="AI47" s="114"/>
      <c r="AJ47" s="114"/>
      <c r="AK47" s="114">
        <v>6</v>
      </c>
      <c r="AL47" s="119"/>
      <c r="AM47" s="114"/>
      <c r="AN47" s="108">
        <v>25</v>
      </c>
      <c r="AO47" s="120"/>
      <c r="AP47" s="118">
        <v>15</v>
      </c>
      <c r="AQ47" s="117"/>
      <c r="AR47" s="118">
        <v>10</v>
      </c>
      <c r="AS47" s="117"/>
    </row>
    <row r="48" spans="1:45" ht="12.75" customHeight="1">
      <c r="A48" s="104">
        <v>46</v>
      </c>
      <c r="B48" s="104" t="s">
        <v>457</v>
      </c>
      <c r="C48" s="104">
        <f t="shared" si="0"/>
        <v>59</v>
      </c>
      <c r="D48" s="105" t="s">
        <v>472</v>
      </c>
      <c r="E48" s="106">
        <v>65</v>
      </c>
      <c r="F48" s="106">
        <f t="shared" si="1"/>
        <v>3835</v>
      </c>
      <c r="G48" s="107"/>
      <c r="H48" s="107">
        <v>3</v>
      </c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9"/>
      <c r="T48" s="109">
        <v>3</v>
      </c>
      <c r="U48" s="107"/>
      <c r="V48" s="107"/>
      <c r="W48" s="123"/>
      <c r="X48" s="107"/>
      <c r="Y48" s="107"/>
      <c r="Z48" s="113">
        <v>3</v>
      </c>
      <c r="AA48" s="113"/>
      <c r="AB48" s="114"/>
      <c r="AC48" s="114"/>
      <c r="AD48" s="113"/>
      <c r="AE48" s="114"/>
      <c r="AF48" s="114"/>
      <c r="AG48" s="115">
        <v>12</v>
      </c>
      <c r="AH48" s="121">
        <v>2</v>
      </c>
      <c r="AI48" s="114"/>
      <c r="AJ48" s="114"/>
      <c r="AK48" s="114">
        <v>3</v>
      </c>
      <c r="AL48" s="119"/>
      <c r="AM48" s="114"/>
      <c r="AN48" s="114"/>
      <c r="AO48" s="120"/>
      <c r="AP48" s="117">
        <v>3</v>
      </c>
      <c r="AQ48" s="117"/>
      <c r="AR48" s="118">
        <v>5</v>
      </c>
      <c r="AS48" s="117">
        <v>25</v>
      </c>
    </row>
    <row r="49" spans="1:45" ht="12.75" customHeight="1">
      <c r="A49" s="104">
        <v>47</v>
      </c>
      <c r="B49" s="104" t="s">
        <v>457</v>
      </c>
      <c r="C49" s="104">
        <f t="shared" si="0"/>
        <v>69</v>
      </c>
      <c r="D49" s="105" t="s">
        <v>473</v>
      </c>
      <c r="E49" s="106">
        <v>12</v>
      </c>
      <c r="F49" s="106">
        <f t="shared" si="1"/>
        <v>828</v>
      </c>
      <c r="G49" s="107"/>
      <c r="H49" s="107">
        <v>12</v>
      </c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9"/>
      <c r="T49" s="109"/>
      <c r="U49" s="107"/>
      <c r="V49" s="107"/>
      <c r="W49" s="123"/>
      <c r="X49" s="107"/>
      <c r="Y49" s="107"/>
      <c r="Z49" s="113"/>
      <c r="AA49" s="113"/>
      <c r="AB49" s="114"/>
      <c r="AC49" s="114"/>
      <c r="AD49" s="113"/>
      <c r="AE49" s="114"/>
      <c r="AF49" s="114"/>
      <c r="AG49" s="115">
        <v>12</v>
      </c>
      <c r="AH49" s="114"/>
      <c r="AI49" s="114"/>
      <c r="AJ49" s="114"/>
      <c r="AK49" s="114"/>
      <c r="AL49" s="119"/>
      <c r="AM49" s="114"/>
      <c r="AN49" s="114"/>
      <c r="AO49" s="120"/>
      <c r="AP49" s="117">
        <v>40</v>
      </c>
      <c r="AQ49" s="117"/>
      <c r="AR49" s="118">
        <v>5</v>
      </c>
      <c r="AS49" s="117"/>
    </row>
    <row r="50" spans="1:45" ht="15.75" customHeight="1">
      <c r="A50" s="104">
        <v>48</v>
      </c>
      <c r="B50" s="104" t="s">
        <v>457</v>
      </c>
      <c r="C50" s="104">
        <f t="shared" si="0"/>
        <v>10</v>
      </c>
      <c r="D50" s="105" t="s">
        <v>474</v>
      </c>
      <c r="E50" s="106">
        <v>14</v>
      </c>
      <c r="F50" s="106">
        <f t="shared" si="1"/>
        <v>140</v>
      </c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9"/>
      <c r="T50" s="109"/>
      <c r="U50" s="107"/>
      <c r="V50" s="107"/>
      <c r="W50" s="123"/>
      <c r="X50" s="107"/>
      <c r="Y50" s="107"/>
      <c r="Z50" s="113">
        <v>5</v>
      </c>
      <c r="AA50" s="113"/>
      <c r="AB50" s="114"/>
      <c r="AC50" s="114"/>
      <c r="AD50" s="119"/>
      <c r="AE50" s="114"/>
      <c r="AF50" s="114"/>
      <c r="AG50" s="119"/>
      <c r="AH50" s="114"/>
      <c r="AI50" s="114"/>
      <c r="AJ50" s="114"/>
      <c r="AK50" s="114"/>
      <c r="AL50" s="119"/>
      <c r="AM50" s="114"/>
      <c r="AN50" s="114"/>
      <c r="AO50" s="120"/>
      <c r="AP50" s="118">
        <v>3</v>
      </c>
      <c r="AQ50" s="117"/>
      <c r="AR50" s="118">
        <v>2</v>
      </c>
      <c r="AS50" s="117"/>
    </row>
    <row r="51" spans="1:45" ht="15.75" customHeight="1">
      <c r="A51" s="104">
        <v>49</v>
      </c>
      <c r="B51" s="104" t="s">
        <v>457</v>
      </c>
      <c r="C51" s="104">
        <f t="shared" si="0"/>
        <v>19</v>
      </c>
      <c r="D51" s="105" t="s">
        <v>475</v>
      </c>
      <c r="E51" s="106">
        <v>15</v>
      </c>
      <c r="F51" s="106">
        <f t="shared" si="1"/>
        <v>285</v>
      </c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9"/>
      <c r="T51" s="109">
        <v>10</v>
      </c>
      <c r="U51" s="107"/>
      <c r="V51" s="107"/>
      <c r="W51" s="123"/>
      <c r="X51" s="107"/>
      <c r="Y51" s="107"/>
      <c r="Z51" s="113"/>
      <c r="AA51" s="113"/>
      <c r="AB51" s="114"/>
      <c r="AC51" s="114"/>
      <c r="AD51" s="119"/>
      <c r="AE51" s="114"/>
      <c r="AF51" s="114">
        <v>1</v>
      </c>
      <c r="AG51" s="119"/>
      <c r="AH51" s="114"/>
      <c r="AI51" s="114"/>
      <c r="AJ51" s="114"/>
      <c r="AK51" s="114"/>
      <c r="AL51" s="119"/>
      <c r="AM51" s="114"/>
      <c r="AN51" s="121">
        <v>8</v>
      </c>
      <c r="AO51" s="120"/>
      <c r="AP51" s="117"/>
      <c r="AQ51" s="117"/>
      <c r="AR51" s="117"/>
      <c r="AS51" s="117"/>
    </row>
    <row r="52" spans="1:45" ht="15.75" customHeight="1">
      <c r="A52" s="104">
        <v>50</v>
      </c>
      <c r="B52" s="104" t="s">
        <v>457</v>
      </c>
      <c r="C52" s="104">
        <f t="shared" si="0"/>
        <v>49</v>
      </c>
      <c r="D52" s="105" t="s">
        <v>476</v>
      </c>
      <c r="E52" s="106">
        <v>13</v>
      </c>
      <c r="F52" s="106">
        <f t="shared" si="1"/>
        <v>637</v>
      </c>
      <c r="G52" s="107"/>
      <c r="H52" s="107">
        <v>2</v>
      </c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9"/>
      <c r="T52" s="109"/>
      <c r="U52" s="107"/>
      <c r="V52" s="107"/>
      <c r="W52" s="123"/>
      <c r="X52" s="107"/>
      <c r="Y52" s="107"/>
      <c r="Z52" s="113">
        <v>10</v>
      </c>
      <c r="AA52" s="113"/>
      <c r="AB52" s="114"/>
      <c r="AC52" s="114"/>
      <c r="AD52" s="119"/>
      <c r="AE52" s="114"/>
      <c r="AF52" s="114">
        <v>2</v>
      </c>
      <c r="AG52" s="119"/>
      <c r="AH52" s="121">
        <v>3</v>
      </c>
      <c r="AI52" s="114"/>
      <c r="AJ52" s="114"/>
      <c r="AK52" s="114">
        <v>6</v>
      </c>
      <c r="AL52" s="119"/>
      <c r="AM52" s="114"/>
      <c r="AN52" s="121">
        <v>6</v>
      </c>
      <c r="AO52" s="120"/>
      <c r="AP52" s="117">
        <v>10</v>
      </c>
      <c r="AQ52" s="117"/>
      <c r="AR52" s="118">
        <v>2</v>
      </c>
      <c r="AS52" s="117">
        <v>8</v>
      </c>
    </row>
    <row r="53" spans="1:45" ht="15.75" customHeight="1">
      <c r="A53" s="104">
        <v>51</v>
      </c>
      <c r="B53" s="104" t="s">
        <v>445</v>
      </c>
      <c r="C53" s="104">
        <f t="shared" si="0"/>
        <v>8</v>
      </c>
      <c r="D53" s="105" t="s">
        <v>477</v>
      </c>
      <c r="E53" s="106">
        <v>45</v>
      </c>
      <c r="F53" s="106">
        <f t="shared" si="1"/>
        <v>360</v>
      </c>
      <c r="G53" s="107"/>
      <c r="H53" s="107">
        <v>2</v>
      </c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9"/>
      <c r="T53" s="109">
        <v>2</v>
      </c>
      <c r="U53" s="107"/>
      <c r="V53" s="107"/>
      <c r="W53" s="123"/>
      <c r="X53" s="107"/>
      <c r="Y53" s="107"/>
      <c r="Z53" s="113"/>
      <c r="AA53" s="113"/>
      <c r="AB53" s="114"/>
      <c r="AC53" s="114"/>
      <c r="AD53" s="119"/>
      <c r="AE53" s="114"/>
      <c r="AF53" s="114"/>
      <c r="AG53" s="119"/>
      <c r="AH53" s="114"/>
      <c r="AI53" s="114"/>
      <c r="AJ53" s="114"/>
      <c r="AK53" s="114"/>
      <c r="AL53" s="119"/>
      <c r="AM53" s="114"/>
      <c r="AN53" s="114"/>
      <c r="AO53" s="120"/>
      <c r="AP53" s="117"/>
      <c r="AQ53" s="117"/>
      <c r="AR53" s="118">
        <v>2</v>
      </c>
      <c r="AS53" s="117">
        <v>2</v>
      </c>
    </row>
    <row r="54" spans="1:45" ht="15.75" customHeight="1">
      <c r="A54" s="104">
        <v>52</v>
      </c>
      <c r="B54" s="104" t="s">
        <v>445</v>
      </c>
      <c r="C54" s="104">
        <f t="shared" si="0"/>
        <v>14</v>
      </c>
      <c r="D54" s="105" t="s">
        <v>478</v>
      </c>
      <c r="E54" s="106">
        <v>40</v>
      </c>
      <c r="F54" s="106">
        <f t="shared" si="1"/>
        <v>560</v>
      </c>
      <c r="G54" s="107"/>
      <c r="H54" s="107">
        <v>1</v>
      </c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9"/>
      <c r="T54" s="109"/>
      <c r="U54" s="107"/>
      <c r="V54" s="107"/>
      <c r="W54" s="123"/>
      <c r="X54" s="107"/>
      <c r="Y54" s="107"/>
      <c r="Z54" s="113">
        <v>2</v>
      </c>
      <c r="AA54" s="113"/>
      <c r="AB54" s="114"/>
      <c r="AC54" s="114"/>
      <c r="AD54" s="119"/>
      <c r="AE54" s="114"/>
      <c r="AF54" s="114"/>
      <c r="AG54" s="119"/>
      <c r="AH54" s="114"/>
      <c r="AI54" s="114"/>
      <c r="AJ54" s="114"/>
      <c r="AK54" s="114">
        <v>1</v>
      </c>
      <c r="AL54" s="119"/>
      <c r="AM54" s="114"/>
      <c r="AN54" s="114"/>
      <c r="AO54" s="120"/>
      <c r="AP54" s="117">
        <v>4</v>
      </c>
      <c r="AQ54" s="117"/>
      <c r="AR54" s="118">
        <v>4</v>
      </c>
      <c r="AS54" s="117">
        <v>2</v>
      </c>
    </row>
    <row r="55" spans="1:45" ht="15.75" customHeight="1">
      <c r="A55" s="104">
        <v>53</v>
      </c>
      <c r="B55" s="104" t="s">
        <v>479</v>
      </c>
      <c r="C55" s="104">
        <f t="shared" si="0"/>
        <v>1</v>
      </c>
      <c r="D55" s="105" t="s">
        <v>480</v>
      </c>
      <c r="E55" s="106">
        <v>40</v>
      </c>
      <c r="F55" s="106">
        <f t="shared" si="1"/>
        <v>40</v>
      </c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9"/>
      <c r="T55" s="109"/>
      <c r="U55" s="107"/>
      <c r="V55" s="107"/>
      <c r="W55" s="123"/>
      <c r="X55" s="107"/>
      <c r="Y55" s="107"/>
      <c r="Z55" s="113">
        <v>1</v>
      </c>
      <c r="AA55" s="113"/>
      <c r="AB55" s="114"/>
      <c r="AC55" s="114"/>
      <c r="AD55" s="119"/>
      <c r="AE55" s="114"/>
      <c r="AF55" s="114"/>
      <c r="AG55" s="119"/>
      <c r="AH55" s="114"/>
      <c r="AI55" s="114"/>
      <c r="AJ55" s="114"/>
      <c r="AK55" s="114"/>
      <c r="AL55" s="119"/>
      <c r="AM55" s="114"/>
      <c r="AN55" s="114"/>
      <c r="AO55" s="120"/>
      <c r="AP55" s="117"/>
      <c r="AQ55" s="117"/>
      <c r="AR55" s="117"/>
      <c r="AS55" s="117"/>
    </row>
    <row r="56" spans="1:45" ht="15.75" customHeight="1">
      <c r="A56" s="104">
        <v>54</v>
      </c>
      <c r="B56" s="104" t="s">
        <v>479</v>
      </c>
      <c r="C56" s="104">
        <f t="shared" si="0"/>
        <v>24</v>
      </c>
      <c r="D56" s="105" t="s">
        <v>481</v>
      </c>
      <c r="E56" s="106">
        <v>40</v>
      </c>
      <c r="F56" s="106">
        <f t="shared" si="1"/>
        <v>960</v>
      </c>
      <c r="G56" s="107"/>
      <c r="H56" s="107">
        <v>2</v>
      </c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9"/>
      <c r="T56" s="109">
        <v>6</v>
      </c>
      <c r="U56" s="107"/>
      <c r="V56" s="107"/>
      <c r="W56" s="111"/>
      <c r="X56" s="107"/>
      <c r="Y56" s="107"/>
      <c r="Z56" s="113"/>
      <c r="AA56" s="113"/>
      <c r="AB56" s="107"/>
      <c r="AC56" s="107"/>
      <c r="AD56" s="113"/>
      <c r="AE56" s="107"/>
      <c r="AF56" s="107"/>
      <c r="AG56" s="113"/>
      <c r="AH56" s="107"/>
      <c r="AI56" s="107"/>
      <c r="AJ56" s="107"/>
      <c r="AK56" s="107"/>
      <c r="AL56" s="113"/>
      <c r="AM56" s="107"/>
      <c r="AN56" s="107"/>
      <c r="AO56" s="120"/>
      <c r="AP56" s="117">
        <v>1</v>
      </c>
      <c r="AQ56" s="117"/>
      <c r="AR56" s="117"/>
      <c r="AS56" s="117">
        <v>15</v>
      </c>
    </row>
    <row r="57" spans="1:45" ht="24" customHeight="1">
      <c r="A57" s="104">
        <v>55</v>
      </c>
      <c r="B57" s="104" t="s">
        <v>445</v>
      </c>
      <c r="C57" s="104">
        <f t="shared" si="0"/>
        <v>0</v>
      </c>
      <c r="D57" s="105" t="s">
        <v>482</v>
      </c>
      <c r="E57" s="106">
        <v>40</v>
      </c>
      <c r="F57" s="106">
        <f t="shared" si="1"/>
        <v>0</v>
      </c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9"/>
      <c r="T57" s="109"/>
      <c r="U57" s="107"/>
      <c r="V57" s="107"/>
      <c r="W57" s="111"/>
      <c r="X57" s="107"/>
      <c r="Y57" s="107"/>
      <c r="Z57" s="113"/>
      <c r="AA57" s="113"/>
      <c r="AB57" s="107"/>
      <c r="AC57" s="107"/>
      <c r="AD57" s="113"/>
      <c r="AE57" s="107"/>
      <c r="AF57" s="107"/>
      <c r="AG57" s="113"/>
      <c r="AH57" s="107"/>
      <c r="AI57" s="107"/>
      <c r="AJ57" s="107"/>
      <c r="AK57" s="107"/>
      <c r="AL57" s="113"/>
      <c r="AM57" s="107"/>
      <c r="AN57" s="107"/>
      <c r="AO57" s="120"/>
      <c r="AP57" s="117"/>
      <c r="AQ57" s="117"/>
      <c r="AR57" s="117"/>
      <c r="AS57" s="117"/>
    </row>
    <row r="58" spans="1:45" ht="22.5" customHeight="1">
      <c r="A58" s="104">
        <v>56</v>
      </c>
      <c r="B58" s="104" t="s">
        <v>445</v>
      </c>
      <c r="C58" s="104">
        <f t="shared" si="0"/>
        <v>4</v>
      </c>
      <c r="D58" s="105" t="s">
        <v>483</v>
      </c>
      <c r="E58" s="106">
        <v>40</v>
      </c>
      <c r="F58" s="106">
        <f t="shared" si="1"/>
        <v>160</v>
      </c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9"/>
      <c r="T58" s="109"/>
      <c r="U58" s="107"/>
      <c r="V58" s="107"/>
      <c r="W58" s="111"/>
      <c r="X58" s="107"/>
      <c r="Y58" s="107"/>
      <c r="Z58" s="113"/>
      <c r="AA58" s="113"/>
      <c r="AB58" s="107"/>
      <c r="AC58" s="107"/>
      <c r="AD58" s="113"/>
      <c r="AE58" s="107"/>
      <c r="AF58" s="107"/>
      <c r="AG58" s="113"/>
      <c r="AH58" s="107"/>
      <c r="AI58" s="107"/>
      <c r="AJ58" s="107"/>
      <c r="AK58" s="107"/>
      <c r="AL58" s="113"/>
      <c r="AM58" s="107"/>
      <c r="AN58" s="107"/>
      <c r="AO58" s="120"/>
      <c r="AP58" s="117"/>
      <c r="AQ58" s="117"/>
      <c r="AR58" s="117"/>
      <c r="AS58" s="117">
        <v>4</v>
      </c>
    </row>
    <row r="59" spans="1:45" ht="15.75" customHeight="1">
      <c r="A59" s="104">
        <v>57</v>
      </c>
      <c r="B59" s="104" t="s">
        <v>445</v>
      </c>
      <c r="C59" s="104">
        <f t="shared" si="0"/>
        <v>0</v>
      </c>
      <c r="D59" s="105" t="s">
        <v>484</v>
      </c>
      <c r="E59" s="122"/>
      <c r="F59" s="106">
        <f t="shared" si="1"/>
        <v>0</v>
      </c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9"/>
      <c r="T59" s="109"/>
      <c r="U59" s="107"/>
      <c r="V59" s="107"/>
      <c r="W59" s="111"/>
      <c r="X59" s="107"/>
      <c r="Y59" s="107"/>
      <c r="Z59" s="113"/>
      <c r="AA59" s="113"/>
      <c r="AB59" s="107"/>
      <c r="AC59" s="107"/>
      <c r="AD59" s="113"/>
      <c r="AE59" s="107"/>
      <c r="AF59" s="107"/>
      <c r="AG59" s="113"/>
      <c r="AH59" s="107"/>
      <c r="AI59" s="107"/>
      <c r="AJ59" s="107"/>
      <c r="AK59" s="107"/>
      <c r="AL59" s="113"/>
      <c r="AM59" s="107"/>
      <c r="AN59" s="107"/>
      <c r="AO59" s="120"/>
      <c r="AP59" s="117"/>
      <c r="AQ59" s="117"/>
      <c r="AR59" s="117"/>
      <c r="AS59" s="117"/>
    </row>
    <row r="60" spans="1:45" ht="15.75" customHeight="1">
      <c r="A60" s="104">
        <v>58</v>
      </c>
      <c r="B60" s="104" t="s">
        <v>445</v>
      </c>
      <c r="C60" s="104">
        <f t="shared" si="0"/>
        <v>6</v>
      </c>
      <c r="D60" s="105" t="s">
        <v>485</v>
      </c>
      <c r="E60" s="122"/>
      <c r="F60" s="106">
        <f t="shared" si="1"/>
        <v>0</v>
      </c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9"/>
      <c r="T60" s="109"/>
      <c r="U60" s="107"/>
      <c r="V60" s="107"/>
      <c r="W60" s="111"/>
      <c r="X60" s="107"/>
      <c r="Y60" s="107"/>
      <c r="Z60" s="113"/>
      <c r="AA60" s="113"/>
      <c r="AB60" s="107"/>
      <c r="AC60" s="107"/>
      <c r="AD60" s="113"/>
      <c r="AE60" s="107"/>
      <c r="AF60" s="107"/>
      <c r="AG60" s="113"/>
      <c r="AH60" s="107"/>
      <c r="AI60" s="107"/>
      <c r="AJ60" s="107"/>
      <c r="AK60" s="107"/>
      <c r="AL60" s="113"/>
      <c r="AM60" s="107"/>
      <c r="AN60" s="107"/>
      <c r="AO60" s="120"/>
      <c r="AP60" s="117">
        <v>1</v>
      </c>
      <c r="AQ60" s="117"/>
      <c r="AR60" s="118">
        <v>3</v>
      </c>
      <c r="AS60" s="117">
        <v>2</v>
      </c>
    </row>
    <row r="61" spans="1:45" ht="24.75" customHeight="1">
      <c r="A61" s="104">
        <v>59</v>
      </c>
      <c r="B61" s="104" t="s">
        <v>445</v>
      </c>
      <c r="C61" s="104">
        <f t="shared" si="0"/>
        <v>38</v>
      </c>
      <c r="D61" s="105" t="s">
        <v>486</v>
      </c>
      <c r="E61" s="106">
        <v>30</v>
      </c>
      <c r="F61" s="106">
        <f t="shared" si="1"/>
        <v>1140</v>
      </c>
      <c r="G61" s="107"/>
      <c r="H61" s="107">
        <v>1</v>
      </c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9"/>
      <c r="T61" s="109"/>
      <c r="U61" s="107"/>
      <c r="V61" s="107"/>
      <c r="W61" s="111"/>
      <c r="X61" s="107"/>
      <c r="Y61" s="107"/>
      <c r="Z61" s="113">
        <v>5</v>
      </c>
      <c r="AA61" s="113"/>
      <c r="AB61" s="107"/>
      <c r="AC61" s="107"/>
      <c r="AD61" s="113"/>
      <c r="AE61" s="107"/>
      <c r="AF61" s="107"/>
      <c r="AG61" s="112">
        <v>12</v>
      </c>
      <c r="AH61" s="108">
        <v>5</v>
      </c>
      <c r="AI61" s="107"/>
      <c r="AJ61" s="107"/>
      <c r="AK61" s="107">
        <v>3</v>
      </c>
      <c r="AL61" s="112">
        <v>7</v>
      </c>
      <c r="AM61" s="107"/>
      <c r="AN61" s="107"/>
      <c r="AO61" s="120"/>
      <c r="AP61" s="117"/>
      <c r="AQ61" s="117"/>
      <c r="AR61" s="118">
        <v>5</v>
      </c>
      <c r="AS61" s="117"/>
    </row>
    <row r="62" spans="1:45" ht="28.5" customHeight="1">
      <c r="A62" s="104">
        <v>60</v>
      </c>
      <c r="B62" s="104" t="s">
        <v>424</v>
      </c>
      <c r="C62" s="104">
        <f t="shared" si="0"/>
        <v>11</v>
      </c>
      <c r="D62" s="105" t="s">
        <v>487</v>
      </c>
      <c r="E62" s="106">
        <v>100</v>
      </c>
      <c r="F62" s="106">
        <f t="shared" si="1"/>
        <v>1100</v>
      </c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9"/>
      <c r="T62" s="109"/>
      <c r="U62" s="107"/>
      <c r="V62" s="107"/>
      <c r="W62" s="111"/>
      <c r="X62" s="107"/>
      <c r="Y62" s="107"/>
      <c r="Z62" s="113"/>
      <c r="AA62" s="113"/>
      <c r="AB62" s="107"/>
      <c r="AC62" s="107"/>
      <c r="AD62" s="113"/>
      <c r="AE62" s="107"/>
      <c r="AF62" s="107">
        <v>1</v>
      </c>
      <c r="AG62" s="112">
        <v>3</v>
      </c>
      <c r="AH62" s="108">
        <v>1</v>
      </c>
      <c r="AI62" s="107"/>
      <c r="AJ62" s="107"/>
      <c r="AK62" s="107"/>
      <c r="AL62" s="113"/>
      <c r="AM62" s="107"/>
      <c r="AN62" s="107"/>
      <c r="AO62" s="120"/>
      <c r="AP62" s="117">
        <v>5</v>
      </c>
      <c r="AQ62" s="117"/>
      <c r="AR62" s="118">
        <v>1</v>
      </c>
      <c r="AS62" s="117"/>
    </row>
    <row r="63" spans="1:45" ht="26.25" customHeight="1">
      <c r="A63" s="104">
        <v>61</v>
      </c>
      <c r="B63" s="104" t="s">
        <v>424</v>
      </c>
      <c r="C63" s="104">
        <f t="shared" si="0"/>
        <v>4</v>
      </c>
      <c r="D63" s="105" t="s">
        <v>488</v>
      </c>
      <c r="E63" s="106">
        <v>100</v>
      </c>
      <c r="F63" s="106">
        <f t="shared" si="1"/>
        <v>400</v>
      </c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9"/>
      <c r="T63" s="109"/>
      <c r="U63" s="107"/>
      <c r="V63" s="107"/>
      <c r="W63" s="111"/>
      <c r="X63" s="107"/>
      <c r="Y63" s="107"/>
      <c r="Z63" s="113"/>
      <c r="AA63" s="113"/>
      <c r="AB63" s="107"/>
      <c r="AC63" s="107"/>
      <c r="AD63" s="113"/>
      <c r="AE63" s="107"/>
      <c r="AF63" s="107"/>
      <c r="AG63" s="112">
        <v>3</v>
      </c>
      <c r="AH63" s="107"/>
      <c r="AI63" s="107"/>
      <c r="AJ63" s="107"/>
      <c r="AK63" s="107"/>
      <c r="AL63" s="113"/>
      <c r="AM63" s="107"/>
      <c r="AN63" s="107"/>
      <c r="AO63" s="120"/>
      <c r="AP63" s="117"/>
      <c r="AQ63" s="117"/>
      <c r="AR63" s="118">
        <v>1</v>
      </c>
      <c r="AS63" s="117"/>
    </row>
    <row r="64" spans="1:45" ht="24" customHeight="1">
      <c r="A64" s="104">
        <v>62</v>
      </c>
      <c r="B64" s="104" t="s">
        <v>457</v>
      </c>
      <c r="C64" s="104">
        <f t="shared" si="0"/>
        <v>0</v>
      </c>
      <c r="D64" s="105" t="s">
        <v>489</v>
      </c>
      <c r="E64" s="122"/>
      <c r="F64" s="106">
        <f t="shared" si="1"/>
        <v>0</v>
      </c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9"/>
      <c r="T64" s="109"/>
      <c r="U64" s="107"/>
      <c r="V64" s="107"/>
      <c r="W64" s="111"/>
      <c r="X64" s="107"/>
      <c r="Y64" s="107"/>
      <c r="Z64" s="113"/>
      <c r="AA64" s="113"/>
      <c r="AB64" s="107"/>
      <c r="AC64" s="107"/>
      <c r="AD64" s="113"/>
      <c r="AE64" s="107"/>
      <c r="AF64" s="107"/>
      <c r="AG64" s="113"/>
      <c r="AH64" s="107"/>
      <c r="AI64" s="107"/>
      <c r="AJ64" s="107"/>
      <c r="AK64" s="107"/>
      <c r="AL64" s="113"/>
      <c r="AM64" s="107"/>
      <c r="AN64" s="107"/>
      <c r="AO64" s="120"/>
      <c r="AP64" s="117"/>
      <c r="AQ64" s="117"/>
      <c r="AR64" s="117"/>
      <c r="AS64" s="117"/>
    </row>
    <row r="65" spans="1:45" ht="37.5" customHeight="1">
      <c r="A65" s="104">
        <v>63</v>
      </c>
      <c r="B65" s="104" t="s">
        <v>424</v>
      </c>
      <c r="C65" s="104">
        <f t="shared" si="0"/>
        <v>2</v>
      </c>
      <c r="D65" s="105" t="s">
        <v>490</v>
      </c>
      <c r="E65" s="106">
        <v>150</v>
      </c>
      <c r="F65" s="106">
        <f t="shared" si="1"/>
        <v>300</v>
      </c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9"/>
      <c r="T65" s="109"/>
      <c r="U65" s="107"/>
      <c r="V65" s="107"/>
      <c r="W65" s="111"/>
      <c r="X65" s="107"/>
      <c r="Y65" s="107"/>
      <c r="Z65" s="113"/>
      <c r="AA65" s="113"/>
      <c r="AB65" s="107"/>
      <c r="AC65" s="107"/>
      <c r="AD65" s="113"/>
      <c r="AE65" s="107"/>
      <c r="AF65" s="107"/>
      <c r="AG65" s="113"/>
      <c r="AH65" s="107"/>
      <c r="AI65" s="107"/>
      <c r="AJ65" s="107"/>
      <c r="AK65" s="107">
        <v>1</v>
      </c>
      <c r="AL65" s="113"/>
      <c r="AM65" s="107"/>
      <c r="AN65" s="107"/>
      <c r="AO65" s="120"/>
      <c r="AP65" s="117"/>
      <c r="AQ65" s="117"/>
      <c r="AR65" s="118">
        <v>1</v>
      </c>
      <c r="AS65" s="117"/>
    </row>
    <row r="66" spans="1:45" ht="26.25" customHeight="1">
      <c r="A66" s="104">
        <v>64</v>
      </c>
      <c r="B66" s="104" t="s">
        <v>445</v>
      </c>
      <c r="C66" s="104">
        <f t="shared" si="0"/>
        <v>0</v>
      </c>
      <c r="D66" s="105" t="s">
        <v>491</v>
      </c>
      <c r="E66" s="122"/>
      <c r="F66" s="106">
        <f t="shared" si="1"/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9"/>
      <c r="T66" s="109"/>
      <c r="U66" s="107"/>
      <c r="V66" s="107"/>
      <c r="W66" s="111"/>
      <c r="X66" s="107"/>
      <c r="Y66" s="107"/>
      <c r="Z66" s="113"/>
      <c r="AA66" s="113"/>
      <c r="AB66" s="107"/>
      <c r="AC66" s="107"/>
      <c r="AD66" s="113"/>
      <c r="AE66" s="107"/>
      <c r="AF66" s="107"/>
      <c r="AG66" s="113"/>
      <c r="AH66" s="107"/>
      <c r="AI66" s="107"/>
      <c r="AJ66" s="107"/>
      <c r="AK66" s="107"/>
      <c r="AL66" s="113"/>
      <c r="AM66" s="107"/>
      <c r="AN66" s="107"/>
      <c r="AO66" s="120"/>
      <c r="AP66" s="117"/>
      <c r="AQ66" s="117"/>
      <c r="AR66" s="117"/>
      <c r="AS66" s="117"/>
    </row>
    <row r="67" spans="1:45" ht="15.75" customHeight="1">
      <c r="A67" s="104">
        <v>65</v>
      </c>
      <c r="B67" s="104" t="s">
        <v>445</v>
      </c>
      <c r="C67" s="104">
        <f t="shared" si="0"/>
        <v>40</v>
      </c>
      <c r="D67" s="105" t="s">
        <v>492</v>
      </c>
      <c r="E67" s="106">
        <v>35</v>
      </c>
      <c r="F67" s="106">
        <f t="shared" si="1"/>
        <v>1400</v>
      </c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9"/>
      <c r="T67" s="109"/>
      <c r="U67" s="107"/>
      <c r="V67" s="107"/>
      <c r="W67" s="111"/>
      <c r="X67" s="107"/>
      <c r="Y67" s="107"/>
      <c r="Z67" s="113">
        <v>6</v>
      </c>
      <c r="AA67" s="113"/>
      <c r="AB67" s="107"/>
      <c r="AC67" s="107"/>
      <c r="AD67" s="113"/>
      <c r="AE67" s="107"/>
      <c r="AF67" s="107"/>
      <c r="AG67" s="112">
        <v>12</v>
      </c>
      <c r="AH67" s="108">
        <v>10</v>
      </c>
      <c r="AI67" s="107"/>
      <c r="AJ67" s="107"/>
      <c r="AK67" s="107"/>
      <c r="AL67" s="112">
        <v>1</v>
      </c>
      <c r="AM67" s="107"/>
      <c r="AN67" s="107"/>
      <c r="AO67" s="120"/>
      <c r="AP67" s="117">
        <v>5</v>
      </c>
      <c r="AQ67" s="117"/>
      <c r="AR67" s="118"/>
      <c r="AS67" s="118">
        <v>6</v>
      </c>
    </row>
    <row r="68" spans="1:45" ht="15.75" customHeight="1">
      <c r="A68" s="104">
        <v>66</v>
      </c>
      <c r="B68" s="104" t="s">
        <v>457</v>
      </c>
      <c r="C68" s="104">
        <f t="shared" si="0"/>
        <v>40</v>
      </c>
      <c r="D68" s="105" t="s">
        <v>493</v>
      </c>
      <c r="E68" s="106">
        <v>25</v>
      </c>
      <c r="F68" s="106">
        <f t="shared" si="1"/>
        <v>1000</v>
      </c>
      <c r="G68" s="107"/>
      <c r="H68" s="107">
        <v>3</v>
      </c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9"/>
      <c r="T68" s="109"/>
      <c r="U68" s="107"/>
      <c r="V68" s="107"/>
      <c r="W68" s="111"/>
      <c r="X68" s="107"/>
      <c r="Y68" s="107"/>
      <c r="Z68" s="113">
        <v>3</v>
      </c>
      <c r="AA68" s="113"/>
      <c r="AB68" s="107"/>
      <c r="AC68" s="107"/>
      <c r="AD68" s="113"/>
      <c r="AE68" s="107"/>
      <c r="AF68" s="107">
        <v>2</v>
      </c>
      <c r="AG68" s="112">
        <v>12</v>
      </c>
      <c r="AH68" s="108">
        <v>2</v>
      </c>
      <c r="AI68" s="107"/>
      <c r="AJ68" s="107"/>
      <c r="AK68" s="107">
        <v>5</v>
      </c>
      <c r="AL68" s="112">
        <v>2</v>
      </c>
      <c r="AM68" s="107"/>
      <c r="AN68" s="108">
        <v>2</v>
      </c>
      <c r="AO68" s="120"/>
      <c r="AP68" s="117">
        <v>3</v>
      </c>
      <c r="AQ68" s="117"/>
      <c r="AR68" s="118">
        <v>3</v>
      </c>
      <c r="AS68" s="117">
        <v>3</v>
      </c>
    </row>
    <row r="69" spans="1:45" ht="15.75" customHeight="1">
      <c r="A69" s="104">
        <v>67</v>
      </c>
      <c r="B69" s="104" t="s">
        <v>445</v>
      </c>
      <c r="C69" s="104">
        <f t="shared" si="0"/>
        <v>10</v>
      </c>
      <c r="D69" s="105" t="s">
        <v>494</v>
      </c>
      <c r="E69" s="106">
        <v>30</v>
      </c>
      <c r="F69" s="106">
        <f t="shared" si="1"/>
        <v>300</v>
      </c>
      <c r="G69" s="107"/>
      <c r="H69" s="107">
        <v>2</v>
      </c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9"/>
      <c r="T69" s="109"/>
      <c r="U69" s="107"/>
      <c r="V69" s="107"/>
      <c r="W69" s="111"/>
      <c r="X69" s="107"/>
      <c r="Y69" s="107"/>
      <c r="Z69" s="113"/>
      <c r="AA69" s="113"/>
      <c r="AB69" s="107"/>
      <c r="AC69" s="107"/>
      <c r="AD69" s="113"/>
      <c r="AE69" s="107"/>
      <c r="AF69" s="107"/>
      <c r="AG69" s="113"/>
      <c r="AH69" s="108">
        <v>3</v>
      </c>
      <c r="AI69" s="107"/>
      <c r="AJ69" s="107"/>
      <c r="AK69" s="107">
        <v>3</v>
      </c>
      <c r="AL69" s="113"/>
      <c r="AM69" s="107"/>
      <c r="AN69" s="107"/>
      <c r="AO69" s="120"/>
      <c r="AP69" s="117">
        <v>2</v>
      </c>
      <c r="AQ69" s="117"/>
      <c r="AR69" s="117"/>
      <c r="AS69" s="117"/>
    </row>
    <row r="70" spans="1:45" ht="23.25" customHeight="1">
      <c r="A70" s="104">
        <v>68</v>
      </c>
      <c r="B70" s="104" t="s">
        <v>445</v>
      </c>
      <c r="C70" s="104">
        <f t="shared" si="0"/>
        <v>1</v>
      </c>
      <c r="D70" s="105" t="s">
        <v>495</v>
      </c>
      <c r="E70" s="106">
        <v>500</v>
      </c>
      <c r="F70" s="106">
        <f t="shared" si="1"/>
        <v>500</v>
      </c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9"/>
      <c r="T70" s="109"/>
      <c r="U70" s="107"/>
      <c r="V70" s="107"/>
      <c r="W70" s="111"/>
      <c r="X70" s="107"/>
      <c r="Y70" s="107"/>
      <c r="Z70" s="113"/>
      <c r="AA70" s="113"/>
      <c r="AB70" s="107"/>
      <c r="AC70" s="107"/>
      <c r="AD70" s="113"/>
      <c r="AE70" s="107"/>
      <c r="AF70" s="107"/>
      <c r="AG70" s="112">
        <v>1</v>
      </c>
      <c r="AH70" s="107"/>
      <c r="AI70" s="107"/>
      <c r="AJ70" s="107"/>
      <c r="AK70" s="107"/>
      <c r="AL70" s="113"/>
      <c r="AM70" s="107"/>
      <c r="AN70" s="107"/>
      <c r="AO70" s="120"/>
      <c r="AP70" s="117"/>
      <c r="AQ70" s="117"/>
      <c r="AR70" s="117"/>
      <c r="AS70" s="117"/>
    </row>
    <row r="71" spans="1:45" ht="15.75" customHeight="1">
      <c r="A71" s="104">
        <v>69</v>
      </c>
      <c r="B71" s="104" t="s">
        <v>457</v>
      </c>
      <c r="C71" s="104">
        <f t="shared" si="0"/>
        <v>3</v>
      </c>
      <c r="D71" s="105" t="s">
        <v>496</v>
      </c>
      <c r="E71" s="106">
        <v>120</v>
      </c>
      <c r="F71" s="106">
        <f t="shared" si="1"/>
        <v>360</v>
      </c>
      <c r="G71" s="107"/>
      <c r="H71" s="108">
        <v>3</v>
      </c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9"/>
      <c r="T71" s="109"/>
      <c r="U71" s="107"/>
      <c r="V71" s="107"/>
      <c r="W71" s="111"/>
      <c r="X71" s="107"/>
      <c r="Y71" s="107"/>
      <c r="Z71" s="113"/>
      <c r="AA71" s="113"/>
      <c r="AB71" s="107"/>
      <c r="AC71" s="107"/>
      <c r="AD71" s="113"/>
      <c r="AE71" s="107"/>
      <c r="AF71" s="107"/>
      <c r="AG71" s="113"/>
      <c r="AH71" s="107"/>
      <c r="AI71" s="107"/>
      <c r="AJ71" s="107"/>
      <c r="AK71" s="107"/>
      <c r="AL71" s="113"/>
      <c r="AM71" s="107"/>
      <c r="AN71" s="107"/>
      <c r="AO71" s="120"/>
      <c r="AP71" s="117"/>
      <c r="AQ71" s="117"/>
      <c r="AR71" s="117"/>
      <c r="AS71" s="117"/>
    </row>
    <row r="72" spans="1:45" ht="15.75" customHeight="1">
      <c r="A72" s="104">
        <v>70</v>
      </c>
      <c r="B72" s="104" t="s">
        <v>457</v>
      </c>
      <c r="C72" s="104">
        <f t="shared" si="0"/>
        <v>18</v>
      </c>
      <c r="D72" s="105" t="s">
        <v>497</v>
      </c>
      <c r="E72" s="106">
        <v>270</v>
      </c>
      <c r="F72" s="106">
        <f t="shared" si="1"/>
        <v>4860</v>
      </c>
      <c r="G72" s="107"/>
      <c r="H72" s="107">
        <v>3</v>
      </c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9"/>
      <c r="T72" s="109"/>
      <c r="U72" s="107"/>
      <c r="V72" s="107"/>
      <c r="W72" s="111"/>
      <c r="X72" s="107"/>
      <c r="Y72" s="107"/>
      <c r="Z72" s="113">
        <v>1</v>
      </c>
      <c r="AA72" s="113"/>
      <c r="AB72" s="107"/>
      <c r="AC72" s="107"/>
      <c r="AD72" s="113"/>
      <c r="AE72" s="107"/>
      <c r="AF72" s="107"/>
      <c r="AG72" s="113"/>
      <c r="AH72" s="107"/>
      <c r="AI72" s="107"/>
      <c r="AJ72" s="107"/>
      <c r="AK72" s="107"/>
      <c r="AL72" s="113"/>
      <c r="AM72" s="107"/>
      <c r="AN72" s="108">
        <v>12</v>
      </c>
      <c r="AO72" s="120"/>
      <c r="AP72" s="117">
        <v>2</v>
      </c>
      <c r="AQ72" s="117"/>
      <c r="AR72" s="117"/>
      <c r="AS72" s="117"/>
    </row>
    <row r="73" spans="1:45" ht="15.75" customHeight="1">
      <c r="A73" s="104">
        <v>71</v>
      </c>
      <c r="B73" s="104" t="s">
        <v>424</v>
      </c>
      <c r="C73" s="104">
        <f t="shared" si="0"/>
        <v>17</v>
      </c>
      <c r="D73" s="105" t="s">
        <v>498</v>
      </c>
      <c r="E73" s="106">
        <v>150</v>
      </c>
      <c r="F73" s="106">
        <f t="shared" si="1"/>
        <v>2550</v>
      </c>
      <c r="G73" s="107"/>
      <c r="H73" s="108">
        <v>5</v>
      </c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9"/>
      <c r="T73" s="109"/>
      <c r="U73" s="107"/>
      <c r="V73" s="107"/>
      <c r="W73" s="111"/>
      <c r="X73" s="107"/>
      <c r="Y73" s="107"/>
      <c r="Z73" s="113"/>
      <c r="AA73" s="113"/>
      <c r="AB73" s="107"/>
      <c r="AC73" s="107"/>
      <c r="AD73" s="113"/>
      <c r="AE73" s="107"/>
      <c r="AF73" s="107"/>
      <c r="AG73" s="113"/>
      <c r="AH73" s="107"/>
      <c r="AI73" s="107"/>
      <c r="AJ73" s="107"/>
      <c r="AK73" s="107"/>
      <c r="AL73" s="113"/>
      <c r="AM73" s="107"/>
      <c r="AN73" s="108">
        <v>10</v>
      </c>
      <c r="AO73" s="120"/>
      <c r="AP73" s="117">
        <v>2</v>
      </c>
      <c r="AQ73" s="117"/>
      <c r="AR73" s="117"/>
      <c r="AS73" s="117"/>
    </row>
    <row r="74" spans="1:45" ht="15.75" customHeight="1">
      <c r="A74" s="104">
        <v>72</v>
      </c>
      <c r="B74" s="104" t="s">
        <v>424</v>
      </c>
      <c r="C74" s="104">
        <f t="shared" si="0"/>
        <v>2</v>
      </c>
      <c r="D74" s="105" t="s">
        <v>499</v>
      </c>
      <c r="E74" s="106">
        <v>160</v>
      </c>
      <c r="F74" s="106">
        <f t="shared" si="1"/>
        <v>320</v>
      </c>
      <c r="G74" s="107"/>
      <c r="H74" s="108">
        <v>2</v>
      </c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9"/>
      <c r="T74" s="109"/>
      <c r="U74" s="107"/>
      <c r="V74" s="107"/>
      <c r="W74" s="111"/>
      <c r="X74" s="107"/>
      <c r="Y74" s="107"/>
      <c r="Z74" s="113"/>
      <c r="AA74" s="113"/>
      <c r="AB74" s="107"/>
      <c r="AC74" s="107"/>
      <c r="AD74" s="113"/>
      <c r="AE74" s="107"/>
      <c r="AF74" s="107"/>
      <c r="AG74" s="113"/>
      <c r="AH74" s="107"/>
      <c r="AI74" s="107"/>
      <c r="AJ74" s="107"/>
      <c r="AK74" s="107"/>
      <c r="AL74" s="113"/>
      <c r="AM74" s="107"/>
      <c r="AN74" s="107"/>
      <c r="AO74" s="120"/>
      <c r="AP74" s="117"/>
      <c r="AQ74" s="117"/>
      <c r="AR74" s="117"/>
      <c r="AS74" s="117"/>
    </row>
    <row r="75" spans="1:45" ht="15.75" customHeight="1">
      <c r="A75" s="104">
        <v>73</v>
      </c>
      <c r="B75" s="104" t="s">
        <v>424</v>
      </c>
      <c r="C75" s="104">
        <f t="shared" si="0"/>
        <v>2</v>
      </c>
      <c r="D75" s="105" t="s">
        <v>500</v>
      </c>
      <c r="E75" s="106">
        <v>170</v>
      </c>
      <c r="F75" s="106">
        <f t="shared" si="1"/>
        <v>340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9"/>
      <c r="T75" s="109"/>
      <c r="U75" s="107"/>
      <c r="V75" s="107"/>
      <c r="W75" s="111"/>
      <c r="X75" s="107"/>
      <c r="Y75" s="107"/>
      <c r="Z75" s="113"/>
      <c r="AA75" s="113"/>
      <c r="AB75" s="107"/>
      <c r="AC75" s="107"/>
      <c r="AD75" s="113"/>
      <c r="AE75" s="107"/>
      <c r="AF75" s="107"/>
      <c r="AG75" s="113"/>
      <c r="AH75" s="107"/>
      <c r="AI75" s="107"/>
      <c r="AJ75" s="107"/>
      <c r="AK75" s="107"/>
      <c r="AL75" s="113"/>
      <c r="AM75" s="107"/>
      <c r="AN75" s="108">
        <v>1</v>
      </c>
      <c r="AO75" s="120"/>
      <c r="AP75" s="117"/>
      <c r="AQ75" s="117"/>
      <c r="AR75" s="117"/>
      <c r="AS75" s="118">
        <v>1</v>
      </c>
    </row>
    <row r="76" spans="1:45" ht="15.75" customHeight="1">
      <c r="A76" s="104">
        <v>74</v>
      </c>
      <c r="B76" s="104" t="s">
        <v>457</v>
      </c>
      <c r="C76" s="104">
        <f t="shared" si="0"/>
        <v>17</v>
      </c>
      <c r="D76" s="105" t="s">
        <v>501</v>
      </c>
      <c r="E76" s="106">
        <v>13</v>
      </c>
      <c r="F76" s="106">
        <f t="shared" si="1"/>
        <v>221</v>
      </c>
      <c r="G76" s="107"/>
      <c r="H76" s="107">
        <v>3</v>
      </c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9"/>
      <c r="T76" s="109">
        <v>2</v>
      </c>
      <c r="U76" s="107"/>
      <c r="V76" s="107"/>
      <c r="W76" s="111"/>
      <c r="X76" s="107"/>
      <c r="Y76" s="107"/>
      <c r="Z76" s="113"/>
      <c r="AA76" s="113"/>
      <c r="AB76" s="107"/>
      <c r="AC76" s="107"/>
      <c r="AD76" s="113"/>
      <c r="AE76" s="107"/>
      <c r="AF76" s="107"/>
      <c r="AG76" s="113"/>
      <c r="AH76" s="107"/>
      <c r="AI76" s="107"/>
      <c r="AJ76" s="107"/>
      <c r="AK76" s="107"/>
      <c r="AL76" s="113"/>
      <c r="AM76" s="107"/>
      <c r="AN76" s="107"/>
      <c r="AO76" s="120"/>
      <c r="AP76" s="117">
        <v>10</v>
      </c>
      <c r="AQ76" s="117"/>
      <c r="AR76" s="118">
        <v>2</v>
      </c>
      <c r="AS76" s="117"/>
    </row>
    <row r="77" spans="1:45" ht="15.75" customHeight="1">
      <c r="A77" s="104">
        <v>75</v>
      </c>
      <c r="B77" s="135" t="s">
        <v>457</v>
      </c>
      <c r="C77" s="136">
        <f t="shared" si="0"/>
        <v>17</v>
      </c>
      <c r="D77" s="137" t="s">
        <v>502</v>
      </c>
      <c r="E77" s="106">
        <v>14</v>
      </c>
      <c r="F77" s="106">
        <f t="shared" si="1"/>
        <v>238</v>
      </c>
      <c r="G77" s="107"/>
      <c r="H77" s="138">
        <v>4</v>
      </c>
      <c r="I77" s="139"/>
      <c r="J77" s="107"/>
      <c r="K77" s="139"/>
      <c r="L77" s="139"/>
      <c r="M77" s="107"/>
      <c r="N77" s="139"/>
      <c r="O77" s="139"/>
      <c r="P77" s="139"/>
      <c r="Q77" s="139"/>
      <c r="R77" s="139"/>
      <c r="S77" s="140"/>
      <c r="T77" s="141">
        <v>1</v>
      </c>
      <c r="U77" s="139"/>
      <c r="V77" s="142"/>
      <c r="W77" s="143"/>
      <c r="X77" s="139"/>
      <c r="Y77" s="139"/>
      <c r="Z77" s="144"/>
      <c r="AA77" s="144"/>
      <c r="AB77" s="139"/>
      <c r="AC77" s="139"/>
      <c r="AD77" s="144"/>
      <c r="AE77" s="139"/>
      <c r="AF77" s="139"/>
      <c r="AG77" s="144"/>
      <c r="AH77" s="139"/>
      <c r="AI77" s="107"/>
      <c r="AJ77" s="107"/>
      <c r="AK77" s="107"/>
      <c r="AL77" s="113"/>
      <c r="AM77" s="107"/>
      <c r="AN77" s="107"/>
      <c r="AO77" s="145"/>
      <c r="AP77" s="117">
        <v>10</v>
      </c>
      <c r="AQ77" s="146"/>
      <c r="AR77" s="147">
        <v>2</v>
      </c>
      <c r="AS77" s="146"/>
    </row>
    <row r="78" spans="1:45" ht="15.75" customHeight="1">
      <c r="A78" s="104">
        <v>76</v>
      </c>
      <c r="B78" s="135" t="s">
        <v>457</v>
      </c>
      <c r="C78" s="136">
        <f t="shared" si="0"/>
        <v>14</v>
      </c>
      <c r="D78" s="137" t="s">
        <v>503</v>
      </c>
      <c r="E78" s="106">
        <v>16</v>
      </c>
      <c r="F78" s="106">
        <f t="shared" si="1"/>
        <v>224</v>
      </c>
      <c r="G78" s="107"/>
      <c r="H78" s="138">
        <v>1</v>
      </c>
      <c r="I78" s="139"/>
      <c r="J78" s="107"/>
      <c r="K78" s="139"/>
      <c r="L78" s="139"/>
      <c r="M78" s="139"/>
      <c r="N78" s="139"/>
      <c r="O78" s="139"/>
      <c r="P78" s="139"/>
      <c r="Q78" s="139"/>
      <c r="R78" s="139"/>
      <c r="S78" s="140"/>
      <c r="T78" s="148">
        <v>2</v>
      </c>
      <c r="U78" s="139"/>
      <c r="V78" s="142"/>
      <c r="W78" s="143"/>
      <c r="X78" s="107"/>
      <c r="Y78" s="139"/>
      <c r="Z78" s="144"/>
      <c r="AA78" s="144"/>
      <c r="AB78" s="139"/>
      <c r="AC78" s="139"/>
      <c r="AD78" s="144"/>
      <c r="AE78" s="139"/>
      <c r="AF78" s="139"/>
      <c r="AG78" s="144"/>
      <c r="AH78" s="139"/>
      <c r="AI78" s="107"/>
      <c r="AJ78" s="107"/>
      <c r="AK78" s="107"/>
      <c r="AL78" s="113"/>
      <c r="AM78" s="107"/>
      <c r="AN78" s="107"/>
      <c r="AO78" s="145"/>
      <c r="AP78" s="118">
        <v>9</v>
      </c>
      <c r="AQ78" s="146"/>
      <c r="AR78" s="147">
        <v>2</v>
      </c>
      <c r="AS78" s="146"/>
    </row>
    <row r="79" spans="1:45" ht="21" customHeight="1">
      <c r="A79" s="104">
        <v>77</v>
      </c>
      <c r="B79" s="104" t="s">
        <v>424</v>
      </c>
      <c r="C79" s="104">
        <f t="shared" si="0"/>
        <v>11</v>
      </c>
      <c r="D79" s="105" t="s">
        <v>504</v>
      </c>
      <c r="E79" s="106">
        <v>80</v>
      </c>
      <c r="F79" s="106">
        <f t="shared" si="1"/>
        <v>880</v>
      </c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9"/>
      <c r="T79" s="109"/>
      <c r="U79" s="107"/>
      <c r="V79" s="107"/>
      <c r="W79" s="111"/>
      <c r="X79" s="107"/>
      <c r="Y79" s="107"/>
      <c r="Z79" s="113"/>
      <c r="AA79" s="113"/>
      <c r="AB79" s="107"/>
      <c r="AC79" s="107"/>
      <c r="AD79" s="113"/>
      <c r="AE79" s="107"/>
      <c r="AF79" s="107"/>
      <c r="AG79" s="112">
        <v>2</v>
      </c>
      <c r="AH79" s="107"/>
      <c r="AI79" s="107"/>
      <c r="AJ79" s="107"/>
      <c r="AK79" s="107"/>
      <c r="AL79" s="113"/>
      <c r="AM79" s="107"/>
      <c r="AN79" s="108">
        <v>1</v>
      </c>
      <c r="AO79" s="120"/>
      <c r="AP79" s="117"/>
      <c r="AQ79" s="117"/>
      <c r="AR79" s="118">
        <v>8</v>
      </c>
      <c r="AS79" s="117"/>
    </row>
    <row r="80" spans="1:45" ht="30.75" customHeight="1">
      <c r="A80" s="104">
        <v>78</v>
      </c>
      <c r="B80" s="104" t="s">
        <v>505</v>
      </c>
      <c r="C80" s="104">
        <f t="shared" si="0"/>
        <v>74</v>
      </c>
      <c r="D80" s="105" t="s">
        <v>506</v>
      </c>
      <c r="E80" s="106">
        <v>25</v>
      </c>
      <c r="F80" s="106">
        <f t="shared" si="1"/>
        <v>1850</v>
      </c>
      <c r="G80" s="107"/>
      <c r="H80" s="108">
        <v>8</v>
      </c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9"/>
      <c r="T80" s="110">
        <v>4</v>
      </c>
      <c r="U80" s="107"/>
      <c r="V80" s="107"/>
      <c r="W80" s="111"/>
      <c r="X80" s="107"/>
      <c r="Y80" s="107"/>
      <c r="Z80" s="113"/>
      <c r="AA80" s="113"/>
      <c r="AB80" s="107"/>
      <c r="AC80" s="107"/>
      <c r="AD80" s="113"/>
      <c r="AE80" s="107"/>
      <c r="AF80" s="107"/>
      <c r="AG80" s="112">
        <v>12</v>
      </c>
      <c r="AH80" s="107"/>
      <c r="AI80" s="107"/>
      <c r="AJ80" s="107"/>
      <c r="AK80" s="107"/>
      <c r="AL80" s="113"/>
      <c r="AM80" s="107"/>
      <c r="AN80" s="108">
        <v>25</v>
      </c>
      <c r="AO80" s="120"/>
      <c r="AP80" s="117">
        <v>25</v>
      </c>
      <c r="AQ80" s="117"/>
      <c r="AR80" s="117"/>
      <c r="AS80" s="117"/>
    </row>
    <row r="81" spans="1:45" ht="15.75" customHeight="1">
      <c r="A81" s="104">
        <v>79</v>
      </c>
      <c r="B81" s="104" t="s">
        <v>445</v>
      </c>
      <c r="C81" s="104">
        <f t="shared" si="0"/>
        <v>44</v>
      </c>
      <c r="D81" s="105" t="s">
        <v>507</v>
      </c>
      <c r="E81" s="106">
        <v>25</v>
      </c>
      <c r="F81" s="106">
        <f t="shared" si="1"/>
        <v>1100</v>
      </c>
      <c r="G81" s="107"/>
      <c r="H81" s="108">
        <v>8</v>
      </c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9"/>
      <c r="T81" s="110">
        <v>4</v>
      </c>
      <c r="U81" s="107"/>
      <c r="V81" s="107"/>
      <c r="W81" s="111"/>
      <c r="X81" s="107"/>
      <c r="Y81" s="107"/>
      <c r="Z81" s="113"/>
      <c r="AA81" s="113"/>
      <c r="AB81" s="107"/>
      <c r="AC81" s="107"/>
      <c r="AD81" s="113"/>
      <c r="AE81" s="107"/>
      <c r="AF81" s="107"/>
      <c r="AG81" s="112">
        <v>12</v>
      </c>
      <c r="AH81" s="107"/>
      <c r="AI81" s="107"/>
      <c r="AJ81" s="107"/>
      <c r="AK81" s="107">
        <v>10</v>
      </c>
      <c r="AL81" s="113"/>
      <c r="AM81" s="107"/>
      <c r="AN81" s="108">
        <v>2</v>
      </c>
      <c r="AO81" s="120"/>
      <c r="AP81" s="117"/>
      <c r="AQ81" s="117"/>
      <c r="AR81" s="118">
        <v>8</v>
      </c>
      <c r="AS81" s="118"/>
    </row>
    <row r="82" spans="1:45" ht="15.75" customHeight="1">
      <c r="A82" s="104">
        <v>80</v>
      </c>
      <c r="B82" s="104" t="s">
        <v>424</v>
      </c>
      <c r="C82" s="104">
        <f t="shared" si="0"/>
        <v>0</v>
      </c>
      <c r="D82" s="105" t="s">
        <v>508</v>
      </c>
      <c r="E82" s="122"/>
      <c r="F82" s="106">
        <f t="shared" si="1"/>
        <v>0</v>
      </c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9"/>
      <c r="T82" s="109"/>
      <c r="U82" s="107"/>
      <c r="V82" s="107"/>
      <c r="W82" s="111"/>
      <c r="X82" s="107"/>
      <c r="Y82" s="107"/>
      <c r="Z82" s="113"/>
      <c r="AA82" s="113"/>
      <c r="AB82" s="107"/>
      <c r="AC82" s="107"/>
      <c r="AD82" s="113"/>
      <c r="AE82" s="107"/>
      <c r="AF82" s="107"/>
      <c r="AG82" s="113"/>
      <c r="AH82" s="107"/>
      <c r="AI82" s="107"/>
      <c r="AJ82" s="107"/>
      <c r="AK82" s="107"/>
      <c r="AL82" s="113"/>
      <c r="AM82" s="107"/>
      <c r="AN82" s="107"/>
      <c r="AO82" s="120"/>
      <c r="AP82" s="117"/>
      <c r="AQ82" s="117"/>
      <c r="AR82" s="117"/>
      <c r="AS82" s="117"/>
    </row>
    <row r="83" spans="1:45" ht="15.75" customHeight="1">
      <c r="A83" s="104">
        <v>81</v>
      </c>
      <c r="B83" s="104" t="s">
        <v>424</v>
      </c>
      <c r="C83" s="104">
        <f t="shared" si="0"/>
        <v>29</v>
      </c>
      <c r="D83" s="105" t="s">
        <v>509</v>
      </c>
      <c r="E83" s="106">
        <v>25</v>
      </c>
      <c r="F83" s="106">
        <f t="shared" si="1"/>
        <v>725</v>
      </c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9"/>
      <c r="T83" s="109"/>
      <c r="U83" s="107"/>
      <c r="V83" s="107"/>
      <c r="W83" s="111"/>
      <c r="X83" s="107"/>
      <c r="Y83" s="107"/>
      <c r="Z83" s="113"/>
      <c r="AA83" s="113"/>
      <c r="AB83" s="107"/>
      <c r="AC83" s="107"/>
      <c r="AD83" s="113"/>
      <c r="AE83" s="107"/>
      <c r="AF83" s="107"/>
      <c r="AG83" s="113"/>
      <c r="AH83" s="107"/>
      <c r="AI83" s="107"/>
      <c r="AJ83" s="107"/>
      <c r="AK83" s="107"/>
      <c r="AL83" s="113"/>
      <c r="AM83" s="107"/>
      <c r="AN83" s="107"/>
      <c r="AO83" s="120"/>
      <c r="AP83" s="118">
        <v>25</v>
      </c>
      <c r="AQ83" s="117"/>
      <c r="AR83" s="117"/>
      <c r="AS83" s="117">
        <v>4</v>
      </c>
    </row>
    <row r="84" spans="1:45" ht="15.75" customHeight="1">
      <c r="A84" s="104">
        <v>82</v>
      </c>
      <c r="B84" s="104" t="s">
        <v>445</v>
      </c>
      <c r="C84" s="104">
        <f t="shared" si="0"/>
        <v>36</v>
      </c>
      <c r="D84" s="105" t="s">
        <v>510</v>
      </c>
      <c r="E84" s="106">
        <v>25</v>
      </c>
      <c r="F84" s="106">
        <f t="shared" si="1"/>
        <v>900</v>
      </c>
      <c r="G84" s="107"/>
      <c r="H84" s="107">
        <v>12</v>
      </c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9"/>
      <c r="T84" s="109">
        <v>6</v>
      </c>
      <c r="U84" s="107"/>
      <c r="V84" s="107"/>
      <c r="W84" s="111"/>
      <c r="X84" s="107"/>
      <c r="Y84" s="107"/>
      <c r="Z84" s="113"/>
      <c r="AA84" s="113"/>
      <c r="AB84" s="107"/>
      <c r="AC84" s="107"/>
      <c r="AD84" s="113"/>
      <c r="AE84" s="107"/>
      <c r="AF84" s="107"/>
      <c r="AG84" s="113"/>
      <c r="AH84" s="107"/>
      <c r="AI84" s="107"/>
      <c r="AJ84" s="107"/>
      <c r="AK84" s="107"/>
      <c r="AL84" s="113"/>
      <c r="AM84" s="107"/>
      <c r="AN84" s="107"/>
      <c r="AO84" s="120"/>
      <c r="AP84" s="118">
        <v>12</v>
      </c>
      <c r="AQ84" s="117"/>
      <c r="AR84" s="118">
        <v>6</v>
      </c>
      <c r="AS84" s="117"/>
    </row>
    <row r="85" spans="1:45" ht="15.75" customHeight="1">
      <c r="A85" s="104">
        <v>83</v>
      </c>
      <c r="B85" s="104" t="s">
        <v>445</v>
      </c>
      <c r="C85" s="104">
        <f t="shared" si="0"/>
        <v>40</v>
      </c>
      <c r="D85" s="105" t="s">
        <v>511</v>
      </c>
      <c r="E85" s="106">
        <v>40</v>
      </c>
      <c r="F85" s="106">
        <f t="shared" si="1"/>
        <v>1600</v>
      </c>
      <c r="G85" s="107"/>
      <c r="H85" s="107">
        <v>6</v>
      </c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9"/>
      <c r="T85" s="109"/>
      <c r="U85" s="107"/>
      <c r="V85" s="107"/>
      <c r="W85" s="111"/>
      <c r="X85" s="107"/>
      <c r="Y85" s="107"/>
      <c r="Z85" s="113"/>
      <c r="AA85" s="113"/>
      <c r="AB85" s="107"/>
      <c r="AC85" s="107"/>
      <c r="AD85" s="113"/>
      <c r="AE85" s="107"/>
      <c r="AF85" s="107"/>
      <c r="AG85" s="112">
        <v>14</v>
      </c>
      <c r="AH85" s="107"/>
      <c r="AI85" s="107"/>
      <c r="AJ85" s="107"/>
      <c r="AK85" s="107"/>
      <c r="AL85" s="113"/>
      <c r="AM85" s="107"/>
      <c r="AN85" s="108">
        <v>12</v>
      </c>
      <c r="AO85" s="120"/>
      <c r="AP85" s="118">
        <v>5</v>
      </c>
      <c r="AQ85" s="117"/>
      <c r="AR85" s="118">
        <v>3</v>
      </c>
      <c r="AS85" s="117"/>
    </row>
    <row r="86" spans="1:45" ht="15.75" customHeight="1">
      <c r="A86" s="104">
        <v>84</v>
      </c>
      <c r="B86" s="104" t="s">
        <v>445</v>
      </c>
      <c r="C86" s="104">
        <f t="shared" si="0"/>
        <v>3</v>
      </c>
      <c r="D86" s="105" t="s">
        <v>512</v>
      </c>
      <c r="E86" s="106">
        <v>40</v>
      </c>
      <c r="F86" s="106">
        <f t="shared" si="1"/>
        <v>120</v>
      </c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9"/>
      <c r="T86" s="109"/>
      <c r="U86" s="107"/>
      <c r="V86" s="107"/>
      <c r="W86" s="111"/>
      <c r="X86" s="107"/>
      <c r="Y86" s="107"/>
      <c r="Z86" s="113"/>
      <c r="AA86" s="113"/>
      <c r="AB86" s="107"/>
      <c r="AC86" s="107"/>
      <c r="AD86" s="113"/>
      <c r="AE86" s="107"/>
      <c r="AF86" s="107"/>
      <c r="AG86" s="113"/>
      <c r="AH86" s="108">
        <v>3</v>
      </c>
      <c r="AI86" s="107"/>
      <c r="AJ86" s="107"/>
      <c r="AK86" s="107"/>
      <c r="AL86" s="113"/>
      <c r="AM86" s="107"/>
      <c r="AN86" s="107"/>
      <c r="AO86" s="120"/>
      <c r="AP86" s="117"/>
      <c r="AQ86" s="117"/>
      <c r="AR86" s="117"/>
      <c r="AS86" s="117"/>
    </row>
    <row r="87" spans="1:45" ht="15.75" customHeight="1">
      <c r="A87" s="104">
        <v>85</v>
      </c>
      <c r="B87" s="104" t="s">
        <v>445</v>
      </c>
      <c r="C87" s="104">
        <f t="shared" si="0"/>
        <v>0</v>
      </c>
      <c r="D87" s="127" t="s">
        <v>513</v>
      </c>
      <c r="E87" s="122"/>
      <c r="F87" s="106">
        <f t="shared" si="1"/>
        <v>0</v>
      </c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9"/>
      <c r="T87" s="109"/>
      <c r="U87" s="107"/>
      <c r="V87" s="107"/>
      <c r="W87" s="111"/>
      <c r="X87" s="107"/>
      <c r="Y87" s="107"/>
      <c r="Z87" s="113"/>
      <c r="AA87" s="113"/>
      <c r="AB87" s="107"/>
      <c r="AC87" s="107"/>
      <c r="AD87" s="113"/>
      <c r="AE87" s="107"/>
      <c r="AF87" s="107"/>
      <c r="AG87" s="113"/>
      <c r="AH87" s="107"/>
      <c r="AI87" s="107"/>
      <c r="AJ87" s="107"/>
      <c r="AK87" s="107"/>
      <c r="AL87" s="113"/>
      <c r="AM87" s="107"/>
      <c r="AN87" s="107"/>
      <c r="AO87" s="120"/>
      <c r="AP87" s="117"/>
      <c r="AQ87" s="117"/>
      <c r="AR87" s="117"/>
      <c r="AS87" s="117"/>
    </row>
    <row r="88" spans="1:45" ht="15.75" customHeight="1">
      <c r="A88" s="104">
        <v>86</v>
      </c>
      <c r="B88" s="104" t="s">
        <v>445</v>
      </c>
      <c r="C88" s="104">
        <f t="shared" si="0"/>
        <v>15</v>
      </c>
      <c r="D88" s="105" t="s">
        <v>514</v>
      </c>
      <c r="E88" s="106">
        <v>40</v>
      </c>
      <c r="F88" s="106">
        <f t="shared" si="1"/>
        <v>600</v>
      </c>
      <c r="G88" s="107"/>
      <c r="H88" s="107">
        <v>5</v>
      </c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9"/>
      <c r="T88" s="109">
        <v>4</v>
      </c>
      <c r="U88" s="107"/>
      <c r="V88" s="107"/>
      <c r="W88" s="111"/>
      <c r="X88" s="107"/>
      <c r="Y88" s="107"/>
      <c r="Z88" s="113"/>
      <c r="AA88" s="113"/>
      <c r="AB88" s="107"/>
      <c r="AC88" s="107"/>
      <c r="AD88" s="113"/>
      <c r="AE88" s="107"/>
      <c r="AF88" s="107"/>
      <c r="AG88" s="113"/>
      <c r="AH88" s="108">
        <v>5</v>
      </c>
      <c r="AI88" s="107"/>
      <c r="AJ88" s="107"/>
      <c r="AK88" s="107"/>
      <c r="AL88" s="113"/>
      <c r="AM88" s="107"/>
      <c r="AN88" s="107"/>
      <c r="AO88" s="120"/>
      <c r="AP88" s="117">
        <v>1</v>
      </c>
      <c r="AQ88" s="117"/>
      <c r="AR88" s="117"/>
      <c r="AS88" s="117"/>
    </row>
    <row r="89" spans="1:45" ht="15.75" customHeight="1">
      <c r="A89" s="104">
        <v>87</v>
      </c>
      <c r="B89" s="104" t="s">
        <v>445</v>
      </c>
      <c r="C89" s="104">
        <f t="shared" si="0"/>
        <v>2</v>
      </c>
      <c r="D89" s="105" t="s">
        <v>515</v>
      </c>
      <c r="E89" s="106">
        <v>120</v>
      </c>
      <c r="F89" s="106">
        <f t="shared" si="1"/>
        <v>240</v>
      </c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9"/>
      <c r="T89" s="109"/>
      <c r="U89" s="107"/>
      <c r="V89" s="107"/>
      <c r="W89" s="111"/>
      <c r="X89" s="107"/>
      <c r="Y89" s="107"/>
      <c r="Z89" s="113"/>
      <c r="AA89" s="113"/>
      <c r="AB89" s="107"/>
      <c r="AC89" s="107"/>
      <c r="AD89" s="113"/>
      <c r="AE89" s="107"/>
      <c r="AF89" s="107"/>
      <c r="AG89" s="113"/>
      <c r="AH89" s="107"/>
      <c r="AI89" s="107"/>
      <c r="AJ89" s="107"/>
      <c r="AK89" s="107"/>
      <c r="AL89" s="113"/>
      <c r="AM89" s="107"/>
      <c r="AN89" s="107"/>
      <c r="AO89" s="120"/>
      <c r="AP89" s="117"/>
      <c r="AQ89" s="117"/>
      <c r="AR89" s="117"/>
      <c r="AS89" s="117">
        <v>2</v>
      </c>
    </row>
    <row r="90" spans="1:45" ht="15.75" customHeight="1">
      <c r="A90" s="104">
        <v>88</v>
      </c>
      <c r="B90" s="104" t="s">
        <v>445</v>
      </c>
      <c r="C90" s="104">
        <f t="shared" si="0"/>
        <v>21</v>
      </c>
      <c r="D90" s="105" t="s">
        <v>516</v>
      </c>
      <c r="E90" s="106">
        <v>180</v>
      </c>
      <c r="F90" s="106">
        <f t="shared" si="1"/>
        <v>3780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9"/>
      <c r="T90" s="109"/>
      <c r="U90" s="107"/>
      <c r="V90" s="107"/>
      <c r="W90" s="111"/>
      <c r="X90" s="107"/>
      <c r="Y90" s="107"/>
      <c r="Z90" s="113"/>
      <c r="AA90" s="113"/>
      <c r="AB90" s="107"/>
      <c r="AC90" s="107"/>
      <c r="AD90" s="113"/>
      <c r="AE90" s="107"/>
      <c r="AF90" s="107"/>
      <c r="AG90" s="113"/>
      <c r="AH90" s="107"/>
      <c r="AI90" s="107"/>
      <c r="AJ90" s="107"/>
      <c r="AK90" s="107"/>
      <c r="AL90" s="113"/>
      <c r="AM90" s="107"/>
      <c r="AN90" s="108">
        <v>20</v>
      </c>
      <c r="AO90" s="120"/>
      <c r="AP90" s="117"/>
      <c r="AQ90" s="117"/>
      <c r="AR90" s="117"/>
      <c r="AS90" s="118">
        <v>1</v>
      </c>
    </row>
    <row r="91" spans="1:45" ht="21" customHeight="1">
      <c r="A91" s="104">
        <v>89</v>
      </c>
      <c r="B91" s="104" t="s">
        <v>445</v>
      </c>
      <c r="C91" s="104">
        <f t="shared" si="0"/>
        <v>6</v>
      </c>
      <c r="D91" s="127" t="s">
        <v>517</v>
      </c>
      <c r="E91" s="106">
        <v>90</v>
      </c>
      <c r="F91" s="106">
        <f t="shared" si="1"/>
        <v>540</v>
      </c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9"/>
      <c r="T91" s="109"/>
      <c r="U91" s="107"/>
      <c r="V91" s="107"/>
      <c r="W91" s="111"/>
      <c r="X91" s="107"/>
      <c r="Y91" s="107"/>
      <c r="Z91" s="113"/>
      <c r="AA91" s="113"/>
      <c r="AB91" s="107"/>
      <c r="AC91" s="107"/>
      <c r="AD91" s="113"/>
      <c r="AE91" s="107"/>
      <c r="AF91" s="107"/>
      <c r="AG91" s="113"/>
      <c r="AH91" s="107"/>
      <c r="AI91" s="107"/>
      <c r="AJ91" s="107"/>
      <c r="AK91" s="107"/>
      <c r="AL91" s="113"/>
      <c r="AM91" s="107"/>
      <c r="AN91" s="107"/>
      <c r="AO91" s="120"/>
      <c r="AP91" s="117"/>
      <c r="AQ91" s="117"/>
      <c r="AR91" s="118">
        <v>6</v>
      </c>
      <c r="AS91" s="117"/>
    </row>
    <row r="92" spans="1:45" ht="23.25" customHeight="1">
      <c r="A92" s="104">
        <v>90</v>
      </c>
      <c r="B92" s="104" t="s">
        <v>445</v>
      </c>
      <c r="C92" s="104">
        <f t="shared" si="0"/>
        <v>76</v>
      </c>
      <c r="D92" s="127" t="s">
        <v>518</v>
      </c>
      <c r="E92" s="106">
        <v>90</v>
      </c>
      <c r="F92" s="106">
        <f t="shared" si="1"/>
        <v>6840</v>
      </c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9"/>
      <c r="T92" s="109"/>
      <c r="U92" s="107"/>
      <c r="V92" s="107"/>
      <c r="W92" s="111"/>
      <c r="X92" s="107"/>
      <c r="Y92" s="107"/>
      <c r="Z92" s="113"/>
      <c r="AA92" s="113"/>
      <c r="AB92" s="107"/>
      <c r="AC92" s="107"/>
      <c r="AD92" s="113"/>
      <c r="AE92" s="107"/>
      <c r="AF92" s="107"/>
      <c r="AG92" s="113"/>
      <c r="AH92" s="107"/>
      <c r="AI92" s="107"/>
      <c r="AJ92" s="107"/>
      <c r="AK92" s="107"/>
      <c r="AL92" s="113"/>
      <c r="AM92" s="107"/>
      <c r="AN92" s="107"/>
      <c r="AO92" s="120"/>
      <c r="AP92" s="117"/>
      <c r="AQ92" s="117"/>
      <c r="AR92" s="118">
        <v>6</v>
      </c>
      <c r="AS92" s="117">
        <v>70</v>
      </c>
    </row>
    <row r="93" spans="1:45" ht="24.75" customHeight="1">
      <c r="A93" s="104">
        <v>91</v>
      </c>
      <c r="B93" s="104" t="s">
        <v>424</v>
      </c>
      <c r="C93" s="104">
        <f t="shared" si="0"/>
        <v>0</v>
      </c>
      <c r="D93" s="105" t="s">
        <v>519</v>
      </c>
      <c r="E93" s="122"/>
      <c r="F93" s="106">
        <f t="shared" si="1"/>
        <v>0</v>
      </c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9"/>
      <c r="T93" s="109"/>
      <c r="U93" s="107"/>
      <c r="V93" s="107"/>
      <c r="W93" s="111"/>
      <c r="X93" s="107"/>
      <c r="Y93" s="107"/>
      <c r="Z93" s="113"/>
      <c r="AA93" s="113"/>
      <c r="AB93" s="107"/>
      <c r="AC93" s="107"/>
      <c r="AD93" s="113"/>
      <c r="AE93" s="107"/>
      <c r="AF93" s="107"/>
      <c r="AG93" s="113"/>
      <c r="AH93" s="107"/>
      <c r="AI93" s="107"/>
      <c r="AJ93" s="107"/>
      <c r="AK93" s="107"/>
      <c r="AL93" s="113"/>
      <c r="AM93" s="107"/>
      <c r="AN93" s="107"/>
      <c r="AO93" s="120"/>
      <c r="AP93" s="117"/>
      <c r="AQ93" s="117"/>
      <c r="AR93" s="117"/>
      <c r="AS93" s="117"/>
    </row>
    <row r="94" spans="1:45" ht="15.75" customHeight="1">
      <c r="A94" s="104">
        <v>92</v>
      </c>
      <c r="B94" s="104" t="s">
        <v>445</v>
      </c>
      <c r="C94" s="104">
        <f t="shared" si="0"/>
        <v>20</v>
      </c>
      <c r="D94" s="105" t="s">
        <v>520</v>
      </c>
      <c r="E94" s="106">
        <v>20</v>
      </c>
      <c r="F94" s="106">
        <f t="shared" si="1"/>
        <v>400</v>
      </c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9"/>
      <c r="T94" s="109"/>
      <c r="U94" s="107"/>
      <c r="V94" s="107"/>
      <c r="W94" s="111"/>
      <c r="X94" s="107"/>
      <c r="Y94" s="107"/>
      <c r="Z94" s="113"/>
      <c r="AA94" s="113"/>
      <c r="AB94" s="107"/>
      <c r="AC94" s="107"/>
      <c r="AD94" s="113"/>
      <c r="AE94" s="107"/>
      <c r="AF94" s="107"/>
      <c r="AG94" s="113"/>
      <c r="AH94" s="107"/>
      <c r="AI94" s="107"/>
      <c r="AJ94" s="107"/>
      <c r="AK94" s="107"/>
      <c r="AL94" s="113"/>
      <c r="AM94" s="107"/>
      <c r="AN94" s="107"/>
      <c r="AO94" s="120"/>
      <c r="AP94" s="117"/>
      <c r="AQ94" s="117"/>
      <c r="AR94" s="118">
        <v>20</v>
      </c>
      <c r="AS94" s="117"/>
    </row>
    <row r="95" spans="1:45" ht="24" customHeight="1">
      <c r="A95" s="104">
        <v>93</v>
      </c>
      <c r="B95" s="104" t="s">
        <v>445</v>
      </c>
      <c r="C95" s="104">
        <f t="shared" si="0"/>
        <v>99</v>
      </c>
      <c r="D95" s="105" t="s">
        <v>521</v>
      </c>
      <c r="E95" s="106">
        <v>120</v>
      </c>
      <c r="F95" s="106">
        <f t="shared" si="1"/>
        <v>11880</v>
      </c>
      <c r="G95" s="107"/>
      <c r="H95" s="108">
        <v>1</v>
      </c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9"/>
      <c r="T95" s="109"/>
      <c r="U95" s="107"/>
      <c r="V95" s="107"/>
      <c r="W95" s="111"/>
      <c r="X95" s="107"/>
      <c r="Y95" s="107"/>
      <c r="Z95" s="113">
        <v>60</v>
      </c>
      <c r="AA95" s="113"/>
      <c r="AB95" s="107"/>
      <c r="AC95" s="107"/>
      <c r="AD95" s="113"/>
      <c r="AE95" s="107"/>
      <c r="AF95" s="107"/>
      <c r="AG95" s="112">
        <v>12</v>
      </c>
      <c r="AH95" s="108">
        <v>3</v>
      </c>
      <c r="AI95" s="107"/>
      <c r="AJ95" s="107"/>
      <c r="AK95" s="107"/>
      <c r="AL95" s="112">
        <v>14</v>
      </c>
      <c r="AM95" s="107"/>
      <c r="AN95" s="107"/>
      <c r="AO95" s="120"/>
      <c r="AP95" s="118">
        <v>1</v>
      </c>
      <c r="AQ95" s="117"/>
      <c r="AR95" s="118">
        <v>2</v>
      </c>
      <c r="AS95" s="117">
        <v>6</v>
      </c>
    </row>
    <row r="96" spans="1:45" ht="24" customHeight="1">
      <c r="A96" s="104">
        <v>94</v>
      </c>
      <c r="B96" s="104" t="s">
        <v>457</v>
      </c>
      <c r="C96" s="104">
        <f t="shared" si="0"/>
        <v>0</v>
      </c>
      <c r="D96" s="105" t="s">
        <v>522</v>
      </c>
      <c r="E96" s="122"/>
      <c r="F96" s="106">
        <f t="shared" si="1"/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9"/>
      <c r="T96" s="109"/>
      <c r="U96" s="107"/>
      <c r="V96" s="107"/>
      <c r="W96" s="111"/>
      <c r="X96" s="107"/>
      <c r="Y96" s="107"/>
      <c r="Z96" s="113"/>
      <c r="AA96" s="113"/>
      <c r="AB96" s="107"/>
      <c r="AC96" s="107"/>
      <c r="AD96" s="113"/>
      <c r="AE96" s="107"/>
      <c r="AF96" s="107"/>
      <c r="AG96" s="113"/>
      <c r="AH96" s="107"/>
      <c r="AI96" s="107"/>
      <c r="AJ96" s="107"/>
      <c r="AK96" s="107"/>
      <c r="AL96" s="113"/>
      <c r="AM96" s="107"/>
      <c r="AN96" s="107"/>
      <c r="AO96" s="120"/>
      <c r="AP96" s="117"/>
      <c r="AQ96" s="117"/>
      <c r="AR96" s="117"/>
      <c r="AS96" s="117"/>
    </row>
    <row r="97" spans="1:45" ht="15.75" customHeight="1">
      <c r="A97" s="104">
        <v>95</v>
      </c>
      <c r="B97" s="104" t="s">
        <v>445</v>
      </c>
      <c r="C97" s="104">
        <f t="shared" si="0"/>
        <v>3</v>
      </c>
      <c r="D97" s="105" t="s">
        <v>523</v>
      </c>
      <c r="E97" s="106">
        <v>150</v>
      </c>
      <c r="F97" s="106">
        <f t="shared" si="1"/>
        <v>450</v>
      </c>
      <c r="G97" s="107"/>
      <c r="H97" s="108">
        <v>2</v>
      </c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9"/>
      <c r="T97" s="109"/>
      <c r="U97" s="107"/>
      <c r="V97" s="107"/>
      <c r="W97" s="111"/>
      <c r="X97" s="107"/>
      <c r="Y97" s="107"/>
      <c r="Z97" s="113"/>
      <c r="AA97" s="113"/>
      <c r="AB97" s="107"/>
      <c r="AC97" s="107"/>
      <c r="AD97" s="113"/>
      <c r="AE97" s="107"/>
      <c r="AF97" s="107"/>
      <c r="AG97" s="113"/>
      <c r="AH97" s="107"/>
      <c r="AI97" s="107"/>
      <c r="AJ97" s="107"/>
      <c r="AK97" s="107">
        <v>1</v>
      </c>
      <c r="AL97" s="113"/>
      <c r="AM97" s="107"/>
      <c r="AN97" s="107"/>
      <c r="AO97" s="120"/>
      <c r="AP97" s="117"/>
      <c r="AQ97" s="117"/>
      <c r="AR97" s="117"/>
      <c r="AS97" s="117"/>
    </row>
    <row r="98" spans="1:45" ht="15.75" customHeight="1">
      <c r="A98" s="104">
        <v>96</v>
      </c>
      <c r="B98" s="104" t="s">
        <v>424</v>
      </c>
      <c r="C98" s="104">
        <f t="shared" si="0"/>
        <v>32</v>
      </c>
      <c r="D98" s="105" t="s">
        <v>524</v>
      </c>
      <c r="E98" s="106">
        <v>43</v>
      </c>
      <c r="F98" s="106">
        <f t="shared" si="1"/>
        <v>1376</v>
      </c>
      <c r="G98" s="107"/>
      <c r="H98" s="107">
        <v>4</v>
      </c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9"/>
      <c r="T98" s="109"/>
      <c r="U98" s="107"/>
      <c r="V98" s="107"/>
      <c r="W98" s="111"/>
      <c r="X98" s="107"/>
      <c r="Y98" s="107"/>
      <c r="Z98" s="113"/>
      <c r="AA98" s="113"/>
      <c r="AB98" s="107"/>
      <c r="AC98" s="107"/>
      <c r="AD98" s="113"/>
      <c r="AE98" s="107"/>
      <c r="AF98" s="107"/>
      <c r="AG98" s="113"/>
      <c r="AH98" s="107"/>
      <c r="AI98" s="107"/>
      <c r="AJ98" s="107"/>
      <c r="AK98" s="107"/>
      <c r="AL98" s="113"/>
      <c r="AM98" s="107"/>
      <c r="AN98" s="107"/>
      <c r="AO98" s="120"/>
      <c r="AP98" s="117">
        <v>2</v>
      </c>
      <c r="AQ98" s="117"/>
      <c r="AR98" s="118">
        <v>20</v>
      </c>
      <c r="AS98" s="118">
        <v>6</v>
      </c>
    </row>
    <row r="99" spans="1:45" ht="24" customHeight="1">
      <c r="A99" s="104">
        <v>97</v>
      </c>
      <c r="B99" s="104" t="s">
        <v>445</v>
      </c>
      <c r="C99" s="104">
        <f t="shared" si="0"/>
        <v>19</v>
      </c>
      <c r="D99" s="105" t="s">
        <v>525</v>
      </c>
      <c r="E99" s="106">
        <v>6</v>
      </c>
      <c r="F99" s="106">
        <f t="shared" si="1"/>
        <v>114</v>
      </c>
      <c r="G99" s="107"/>
      <c r="H99" s="107">
        <v>4</v>
      </c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9"/>
      <c r="T99" s="109"/>
      <c r="U99" s="107"/>
      <c r="V99" s="107"/>
      <c r="W99" s="111"/>
      <c r="X99" s="107"/>
      <c r="Y99" s="107"/>
      <c r="Z99" s="113"/>
      <c r="AA99" s="113"/>
      <c r="AB99" s="107"/>
      <c r="AC99" s="107"/>
      <c r="AD99" s="113"/>
      <c r="AE99" s="107"/>
      <c r="AF99" s="107"/>
      <c r="AG99" s="113"/>
      <c r="AH99" s="108">
        <v>3</v>
      </c>
      <c r="AI99" s="107"/>
      <c r="AJ99" s="107"/>
      <c r="AK99" s="107"/>
      <c r="AL99" s="112">
        <v>5</v>
      </c>
      <c r="AM99" s="107"/>
      <c r="AN99" s="107"/>
      <c r="AO99" s="120"/>
      <c r="AP99" s="117">
        <v>4</v>
      </c>
      <c r="AQ99" s="117"/>
      <c r="AR99" s="118">
        <v>3</v>
      </c>
      <c r="AS99" s="117"/>
    </row>
    <row r="100" spans="1:45" ht="15.75" customHeight="1">
      <c r="A100" s="104">
        <v>98</v>
      </c>
      <c r="B100" s="104" t="s">
        <v>445</v>
      </c>
      <c r="C100" s="104">
        <f t="shared" si="0"/>
        <v>1</v>
      </c>
      <c r="D100" s="105" t="s">
        <v>526</v>
      </c>
      <c r="E100" s="106">
        <v>15</v>
      </c>
      <c r="F100" s="106">
        <f t="shared" si="1"/>
        <v>15</v>
      </c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9"/>
      <c r="T100" s="109"/>
      <c r="U100" s="107"/>
      <c r="V100" s="107"/>
      <c r="W100" s="111"/>
      <c r="X100" s="107"/>
      <c r="Y100" s="107"/>
      <c r="Z100" s="113"/>
      <c r="AA100" s="113"/>
      <c r="AB100" s="107"/>
      <c r="AC100" s="107"/>
      <c r="AD100" s="113"/>
      <c r="AE100" s="107"/>
      <c r="AF100" s="107"/>
      <c r="AG100" s="113"/>
      <c r="AH100" s="107"/>
      <c r="AI100" s="107"/>
      <c r="AJ100" s="107"/>
      <c r="AK100" s="107"/>
      <c r="AL100" s="113"/>
      <c r="AM100" s="107"/>
      <c r="AN100" s="107"/>
      <c r="AO100" s="120"/>
      <c r="AP100" s="117"/>
      <c r="AQ100" s="117"/>
      <c r="AR100" s="118">
        <v>1</v>
      </c>
      <c r="AS100" s="117"/>
    </row>
    <row r="101" spans="1:45" ht="24.75" customHeight="1">
      <c r="A101" s="104">
        <v>99</v>
      </c>
      <c r="B101" s="104" t="s">
        <v>424</v>
      </c>
      <c r="C101" s="104">
        <f t="shared" si="0"/>
        <v>25</v>
      </c>
      <c r="D101" s="105" t="s">
        <v>527</v>
      </c>
      <c r="E101" s="106">
        <v>15</v>
      </c>
      <c r="F101" s="106">
        <f t="shared" si="1"/>
        <v>375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9"/>
      <c r="T101" s="109"/>
      <c r="U101" s="107"/>
      <c r="V101" s="107"/>
      <c r="W101" s="111"/>
      <c r="X101" s="107"/>
      <c r="Y101" s="107"/>
      <c r="Z101" s="113"/>
      <c r="AA101" s="113"/>
      <c r="AB101" s="107"/>
      <c r="AC101" s="107"/>
      <c r="AD101" s="113"/>
      <c r="AE101" s="107"/>
      <c r="AF101" s="107"/>
      <c r="AG101" s="113"/>
      <c r="AH101" s="107"/>
      <c r="AI101" s="107"/>
      <c r="AJ101" s="107"/>
      <c r="AK101" s="107"/>
      <c r="AL101" s="113"/>
      <c r="AM101" s="107"/>
      <c r="AN101" s="108">
        <v>4</v>
      </c>
      <c r="AO101" s="120"/>
      <c r="AP101" s="117">
        <v>1</v>
      </c>
      <c r="AQ101" s="117"/>
      <c r="AR101" s="118">
        <v>20</v>
      </c>
      <c r="AS101" s="117"/>
    </row>
    <row r="102" spans="1:45" ht="24" customHeight="1">
      <c r="A102" s="104">
        <v>100</v>
      </c>
      <c r="B102" s="104" t="s">
        <v>445</v>
      </c>
      <c r="C102" s="104">
        <f t="shared" si="0"/>
        <v>22</v>
      </c>
      <c r="D102" s="125" t="s">
        <v>528</v>
      </c>
      <c r="E102" s="106">
        <v>300</v>
      </c>
      <c r="F102" s="106">
        <f t="shared" si="1"/>
        <v>6600</v>
      </c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9"/>
      <c r="T102" s="109"/>
      <c r="U102" s="107"/>
      <c r="V102" s="107"/>
      <c r="W102" s="111"/>
      <c r="X102" s="107"/>
      <c r="Y102" s="107"/>
      <c r="Z102" s="113"/>
      <c r="AA102" s="113"/>
      <c r="AB102" s="107"/>
      <c r="AC102" s="107"/>
      <c r="AD102" s="113"/>
      <c r="AE102" s="107"/>
      <c r="AF102" s="107"/>
      <c r="AG102" s="113"/>
      <c r="AH102" s="107"/>
      <c r="AI102" s="107"/>
      <c r="AJ102" s="107"/>
      <c r="AK102" s="107"/>
      <c r="AL102" s="113"/>
      <c r="AM102" s="107"/>
      <c r="AN102" s="108">
        <v>12</v>
      </c>
      <c r="AO102" s="120"/>
      <c r="AP102" s="117"/>
      <c r="AQ102" s="117"/>
      <c r="AR102" s="118">
        <v>10</v>
      </c>
      <c r="AS102" s="117"/>
    </row>
    <row r="103" spans="1:45" ht="15.75" customHeight="1">
      <c r="A103" s="104">
        <v>101</v>
      </c>
      <c r="B103" s="104" t="s">
        <v>424</v>
      </c>
      <c r="C103" s="104">
        <f t="shared" si="0"/>
        <v>6</v>
      </c>
      <c r="D103" s="105" t="s">
        <v>529</v>
      </c>
      <c r="E103" s="106">
        <v>84</v>
      </c>
      <c r="F103" s="106">
        <f t="shared" si="1"/>
        <v>504</v>
      </c>
      <c r="G103" s="107"/>
      <c r="H103" s="107">
        <v>1</v>
      </c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9"/>
      <c r="T103" s="109"/>
      <c r="U103" s="107"/>
      <c r="V103" s="107"/>
      <c r="W103" s="111"/>
      <c r="X103" s="107"/>
      <c r="Y103" s="107"/>
      <c r="Z103" s="113"/>
      <c r="AA103" s="113"/>
      <c r="AB103" s="107"/>
      <c r="AC103" s="107"/>
      <c r="AD103" s="113"/>
      <c r="AE103" s="107"/>
      <c r="AF103" s="107"/>
      <c r="AG103" s="113"/>
      <c r="AH103" s="107"/>
      <c r="AI103" s="107"/>
      <c r="AJ103" s="107"/>
      <c r="AK103" s="107"/>
      <c r="AL103" s="112">
        <v>1</v>
      </c>
      <c r="AM103" s="107"/>
      <c r="AN103" s="107"/>
      <c r="AO103" s="120"/>
      <c r="AP103" s="117">
        <v>1</v>
      </c>
      <c r="AQ103" s="117"/>
      <c r="AR103" s="118">
        <v>3</v>
      </c>
      <c r="AS103" s="117"/>
    </row>
    <row r="104" spans="1:45" ht="15.75" customHeight="1">
      <c r="A104" s="104">
        <v>102</v>
      </c>
      <c r="B104" s="104" t="s">
        <v>445</v>
      </c>
      <c r="C104" s="104">
        <f t="shared" si="0"/>
        <v>9</v>
      </c>
      <c r="D104" s="105" t="s">
        <v>530</v>
      </c>
      <c r="E104" s="106">
        <v>20</v>
      </c>
      <c r="F104" s="106">
        <f t="shared" si="1"/>
        <v>180</v>
      </c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9"/>
      <c r="T104" s="109"/>
      <c r="U104" s="107"/>
      <c r="V104" s="107"/>
      <c r="W104" s="111"/>
      <c r="X104" s="107"/>
      <c r="Y104" s="107"/>
      <c r="Z104" s="113"/>
      <c r="AA104" s="113"/>
      <c r="AB104" s="107"/>
      <c r="AC104" s="107"/>
      <c r="AD104" s="113"/>
      <c r="AE104" s="107"/>
      <c r="AF104" s="107"/>
      <c r="AG104" s="113"/>
      <c r="AH104" s="108">
        <v>2</v>
      </c>
      <c r="AI104" s="107"/>
      <c r="AJ104" s="107"/>
      <c r="AK104" s="107"/>
      <c r="AL104" s="113"/>
      <c r="AM104" s="107"/>
      <c r="AN104" s="108">
        <v>1</v>
      </c>
      <c r="AO104" s="120"/>
      <c r="AP104" s="117"/>
      <c r="AQ104" s="117"/>
      <c r="AR104" s="118">
        <v>3</v>
      </c>
      <c r="AS104" s="117">
        <v>3</v>
      </c>
    </row>
    <row r="105" spans="1:45" ht="15.75" customHeight="1">
      <c r="A105" s="104">
        <v>103</v>
      </c>
      <c r="B105" s="104" t="s">
        <v>531</v>
      </c>
      <c r="C105" s="104">
        <f t="shared" si="0"/>
        <v>1</v>
      </c>
      <c r="D105" s="105" t="s">
        <v>532</v>
      </c>
      <c r="E105" s="106">
        <v>30</v>
      </c>
      <c r="F105" s="106">
        <f t="shared" si="1"/>
        <v>30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9"/>
      <c r="T105" s="109"/>
      <c r="U105" s="107"/>
      <c r="V105" s="107"/>
      <c r="W105" s="111"/>
      <c r="X105" s="107"/>
      <c r="Y105" s="107"/>
      <c r="Z105" s="113"/>
      <c r="AA105" s="113"/>
      <c r="AB105" s="107"/>
      <c r="AC105" s="107"/>
      <c r="AD105" s="113"/>
      <c r="AE105" s="107"/>
      <c r="AF105" s="107"/>
      <c r="AG105" s="112">
        <v>1</v>
      </c>
      <c r="AH105" s="107"/>
      <c r="AI105" s="107"/>
      <c r="AJ105" s="107"/>
      <c r="AK105" s="107"/>
      <c r="AL105" s="113"/>
      <c r="AM105" s="107"/>
      <c r="AN105" s="107"/>
      <c r="AO105" s="120"/>
      <c r="AP105" s="117"/>
      <c r="AQ105" s="117"/>
      <c r="AR105" s="117"/>
      <c r="AS105" s="117"/>
    </row>
    <row r="106" spans="1:45" ht="23.25" customHeight="1">
      <c r="A106" s="104">
        <v>104</v>
      </c>
      <c r="B106" s="104" t="s">
        <v>445</v>
      </c>
      <c r="C106" s="104">
        <f t="shared" si="0"/>
        <v>20</v>
      </c>
      <c r="D106" s="105" t="s">
        <v>533</v>
      </c>
      <c r="E106" s="106">
        <v>5</v>
      </c>
      <c r="F106" s="106">
        <f t="shared" si="1"/>
        <v>100</v>
      </c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9"/>
      <c r="T106" s="109"/>
      <c r="U106" s="107"/>
      <c r="V106" s="107"/>
      <c r="W106" s="111"/>
      <c r="X106" s="107"/>
      <c r="Y106" s="107"/>
      <c r="Z106" s="113">
        <v>5</v>
      </c>
      <c r="AA106" s="113"/>
      <c r="AB106" s="107"/>
      <c r="AC106" s="107"/>
      <c r="AD106" s="113"/>
      <c r="AE106" s="107"/>
      <c r="AF106" s="107"/>
      <c r="AG106" s="113"/>
      <c r="AH106" s="108">
        <v>3</v>
      </c>
      <c r="AI106" s="107"/>
      <c r="AJ106" s="107"/>
      <c r="AK106" s="107"/>
      <c r="AL106" s="112">
        <v>6</v>
      </c>
      <c r="AM106" s="107"/>
      <c r="AN106" s="107"/>
      <c r="AO106" s="120"/>
      <c r="AP106" s="117"/>
      <c r="AQ106" s="117"/>
      <c r="AR106" s="118">
        <v>6</v>
      </c>
      <c r="AS106" s="117"/>
    </row>
    <row r="107" spans="1:45" ht="15.75" customHeight="1">
      <c r="A107" s="104">
        <v>105</v>
      </c>
      <c r="B107" s="104" t="s">
        <v>445</v>
      </c>
      <c r="C107" s="104">
        <f t="shared" si="0"/>
        <v>16</v>
      </c>
      <c r="D107" s="105" t="s">
        <v>534</v>
      </c>
      <c r="E107" s="106">
        <v>100</v>
      </c>
      <c r="F107" s="106">
        <f t="shared" si="1"/>
        <v>1600</v>
      </c>
      <c r="G107" s="107"/>
      <c r="H107" s="107">
        <v>3</v>
      </c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9"/>
      <c r="T107" s="109"/>
      <c r="U107" s="107"/>
      <c r="V107" s="107"/>
      <c r="W107" s="111"/>
      <c r="X107" s="107"/>
      <c r="Y107" s="107"/>
      <c r="Z107" s="113"/>
      <c r="AA107" s="113"/>
      <c r="AB107" s="107"/>
      <c r="AC107" s="107"/>
      <c r="AD107" s="113"/>
      <c r="AE107" s="107"/>
      <c r="AF107" s="107"/>
      <c r="AG107" s="112">
        <v>2</v>
      </c>
      <c r="AH107" s="107"/>
      <c r="AI107" s="107"/>
      <c r="AJ107" s="107"/>
      <c r="AK107" s="107"/>
      <c r="AL107" s="113"/>
      <c r="AM107" s="107"/>
      <c r="AN107" s="108">
        <v>6</v>
      </c>
      <c r="AO107" s="120"/>
      <c r="AP107" s="117"/>
      <c r="AQ107" s="117"/>
      <c r="AR107" s="118">
        <v>5</v>
      </c>
      <c r="AS107" s="117"/>
    </row>
    <row r="108" spans="1:45" ht="15.75" customHeight="1">
      <c r="A108" s="104">
        <v>106</v>
      </c>
      <c r="B108" s="104" t="s">
        <v>445</v>
      </c>
      <c r="C108" s="104">
        <f t="shared" si="0"/>
        <v>61</v>
      </c>
      <c r="D108" s="105" t="s">
        <v>535</v>
      </c>
      <c r="E108" s="106">
        <v>100</v>
      </c>
      <c r="F108" s="106">
        <f t="shared" si="1"/>
        <v>6100</v>
      </c>
      <c r="G108" s="107"/>
      <c r="H108" s="107">
        <v>10</v>
      </c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9"/>
      <c r="T108" s="109"/>
      <c r="U108" s="107"/>
      <c r="V108" s="107"/>
      <c r="W108" s="111"/>
      <c r="X108" s="107"/>
      <c r="Y108" s="107"/>
      <c r="Z108" s="113"/>
      <c r="AA108" s="113"/>
      <c r="AB108" s="107"/>
      <c r="AC108" s="107"/>
      <c r="AD108" s="113"/>
      <c r="AE108" s="107"/>
      <c r="AF108" s="107">
        <v>5</v>
      </c>
      <c r="AG108" s="112">
        <v>4</v>
      </c>
      <c r="AH108" s="108">
        <v>5</v>
      </c>
      <c r="AI108" s="107"/>
      <c r="AJ108" s="107"/>
      <c r="AK108" s="107"/>
      <c r="AL108" s="112">
        <v>10</v>
      </c>
      <c r="AM108" s="107"/>
      <c r="AN108" s="108">
        <v>6</v>
      </c>
      <c r="AO108" s="120"/>
      <c r="AP108" s="117">
        <v>16</v>
      </c>
      <c r="AQ108" s="117"/>
      <c r="AR108" s="118">
        <v>5</v>
      </c>
      <c r="AS108" s="117"/>
    </row>
    <row r="109" spans="1:45" ht="15.75" customHeight="1">
      <c r="A109" s="104">
        <v>107</v>
      </c>
      <c r="B109" s="104" t="s">
        <v>445</v>
      </c>
      <c r="C109" s="104">
        <f t="shared" si="0"/>
        <v>0</v>
      </c>
      <c r="D109" s="105" t="s">
        <v>536</v>
      </c>
      <c r="E109" s="122"/>
      <c r="F109" s="106">
        <f t="shared" si="1"/>
        <v>0</v>
      </c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9"/>
      <c r="T109" s="109"/>
      <c r="U109" s="107"/>
      <c r="V109" s="107"/>
      <c r="W109" s="111"/>
      <c r="X109" s="107"/>
      <c r="Y109" s="107"/>
      <c r="Z109" s="113"/>
      <c r="AA109" s="113"/>
      <c r="AB109" s="107"/>
      <c r="AC109" s="107"/>
      <c r="AD109" s="113"/>
      <c r="AE109" s="107"/>
      <c r="AF109" s="107"/>
      <c r="AG109" s="113"/>
      <c r="AH109" s="107"/>
      <c r="AI109" s="107"/>
      <c r="AJ109" s="107"/>
      <c r="AK109" s="107"/>
      <c r="AL109" s="113"/>
      <c r="AM109" s="107"/>
      <c r="AN109" s="107"/>
      <c r="AO109" s="120"/>
      <c r="AP109" s="117"/>
      <c r="AQ109" s="117"/>
      <c r="AR109" s="117"/>
      <c r="AS109" s="117"/>
    </row>
    <row r="110" spans="1:45" ht="15.75" customHeight="1">
      <c r="A110" s="104">
        <v>108</v>
      </c>
      <c r="B110" s="104" t="s">
        <v>424</v>
      </c>
      <c r="C110" s="104">
        <f t="shared" si="0"/>
        <v>6</v>
      </c>
      <c r="D110" s="105" t="s">
        <v>537</v>
      </c>
      <c r="E110" s="106">
        <v>220</v>
      </c>
      <c r="F110" s="106">
        <f t="shared" si="1"/>
        <v>1320</v>
      </c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9"/>
      <c r="T110" s="109"/>
      <c r="U110" s="107"/>
      <c r="V110" s="107"/>
      <c r="W110" s="111"/>
      <c r="X110" s="107"/>
      <c r="Y110" s="107"/>
      <c r="Z110" s="113"/>
      <c r="AA110" s="113"/>
      <c r="AB110" s="107"/>
      <c r="AC110" s="107"/>
      <c r="AD110" s="113"/>
      <c r="AE110" s="107"/>
      <c r="AF110" s="107"/>
      <c r="AG110" s="112">
        <v>6</v>
      </c>
      <c r="AH110" s="107"/>
      <c r="AI110" s="107"/>
      <c r="AJ110" s="107"/>
      <c r="AK110" s="107"/>
      <c r="AL110" s="113"/>
      <c r="AM110" s="107"/>
      <c r="AN110" s="107"/>
      <c r="AO110" s="120"/>
      <c r="AP110" s="117"/>
      <c r="AQ110" s="117"/>
      <c r="AR110" s="117"/>
      <c r="AS110" s="117"/>
    </row>
    <row r="111" spans="1:45" ht="15.75" customHeight="1">
      <c r="A111" s="104">
        <v>109</v>
      </c>
      <c r="B111" s="104" t="s">
        <v>424</v>
      </c>
      <c r="C111" s="104">
        <f t="shared" si="0"/>
        <v>6</v>
      </c>
      <c r="D111" s="105" t="s">
        <v>538</v>
      </c>
      <c r="E111" s="106">
        <v>220</v>
      </c>
      <c r="F111" s="106">
        <f t="shared" si="1"/>
        <v>1320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9"/>
      <c r="T111" s="109"/>
      <c r="U111" s="107"/>
      <c r="V111" s="107"/>
      <c r="W111" s="111"/>
      <c r="X111" s="107"/>
      <c r="Y111" s="107"/>
      <c r="Z111" s="113"/>
      <c r="AA111" s="113"/>
      <c r="AB111" s="107"/>
      <c r="AC111" s="107"/>
      <c r="AD111" s="113"/>
      <c r="AE111" s="107"/>
      <c r="AF111" s="107"/>
      <c r="AG111" s="112">
        <v>6</v>
      </c>
      <c r="AH111" s="107"/>
      <c r="AI111" s="107"/>
      <c r="AJ111" s="107"/>
      <c r="AK111" s="107"/>
      <c r="AL111" s="113"/>
      <c r="AM111" s="107"/>
      <c r="AN111" s="107"/>
      <c r="AO111" s="120"/>
      <c r="AP111" s="117"/>
      <c r="AQ111" s="117"/>
      <c r="AR111" s="117"/>
      <c r="AS111" s="117"/>
    </row>
    <row r="112" spans="1:45" ht="15.75" customHeight="1">
      <c r="A112" s="104">
        <v>110</v>
      </c>
      <c r="B112" s="104" t="s">
        <v>424</v>
      </c>
      <c r="C112" s="104">
        <f t="shared" si="0"/>
        <v>0</v>
      </c>
      <c r="D112" s="105" t="s">
        <v>539</v>
      </c>
      <c r="E112" s="122"/>
      <c r="F112" s="106">
        <f t="shared" si="1"/>
        <v>0</v>
      </c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9"/>
      <c r="T112" s="109"/>
      <c r="U112" s="107"/>
      <c r="V112" s="107"/>
      <c r="W112" s="111"/>
      <c r="X112" s="107"/>
      <c r="Y112" s="107"/>
      <c r="Z112" s="113"/>
      <c r="AA112" s="113"/>
      <c r="AB112" s="107"/>
      <c r="AC112" s="107"/>
      <c r="AD112" s="113"/>
      <c r="AE112" s="107"/>
      <c r="AF112" s="107"/>
      <c r="AG112" s="113"/>
      <c r="AH112" s="107"/>
      <c r="AI112" s="107"/>
      <c r="AJ112" s="107"/>
      <c r="AK112" s="107"/>
      <c r="AL112" s="113"/>
      <c r="AM112" s="107"/>
      <c r="AN112" s="107"/>
      <c r="AO112" s="120"/>
      <c r="AP112" s="117"/>
      <c r="AQ112" s="117"/>
      <c r="AR112" s="117"/>
      <c r="AS112" s="117"/>
    </row>
    <row r="113" spans="1:45" ht="15.75" customHeight="1">
      <c r="A113" s="104">
        <v>111</v>
      </c>
      <c r="B113" s="104" t="s">
        <v>445</v>
      </c>
      <c r="C113" s="104">
        <f t="shared" si="0"/>
        <v>0</v>
      </c>
      <c r="D113" s="105" t="s">
        <v>540</v>
      </c>
      <c r="E113" s="122"/>
      <c r="F113" s="106">
        <f t="shared" si="1"/>
        <v>0</v>
      </c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9"/>
      <c r="T113" s="109"/>
      <c r="U113" s="107"/>
      <c r="V113" s="107"/>
      <c r="W113" s="111"/>
      <c r="X113" s="107"/>
      <c r="Y113" s="107"/>
      <c r="Z113" s="113"/>
      <c r="AA113" s="113"/>
      <c r="AB113" s="107"/>
      <c r="AC113" s="107"/>
      <c r="AD113" s="113"/>
      <c r="AE113" s="107"/>
      <c r="AF113" s="107"/>
      <c r="AG113" s="113"/>
      <c r="AH113" s="107"/>
      <c r="AI113" s="107"/>
      <c r="AJ113" s="107"/>
      <c r="AK113" s="107"/>
      <c r="AL113" s="113"/>
      <c r="AM113" s="107"/>
      <c r="AN113" s="107"/>
      <c r="AO113" s="120"/>
      <c r="AP113" s="117"/>
      <c r="AQ113" s="117"/>
      <c r="AR113" s="117"/>
      <c r="AS113" s="117"/>
    </row>
    <row r="114" spans="1:45" ht="15.75" customHeight="1">
      <c r="A114" s="104">
        <v>112</v>
      </c>
      <c r="B114" s="104" t="s">
        <v>445</v>
      </c>
      <c r="C114" s="104">
        <f t="shared" si="0"/>
        <v>10</v>
      </c>
      <c r="D114" s="105" t="s">
        <v>541</v>
      </c>
      <c r="E114" s="106">
        <v>4</v>
      </c>
      <c r="F114" s="106">
        <f t="shared" si="1"/>
        <v>40</v>
      </c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9"/>
      <c r="T114" s="109"/>
      <c r="U114" s="107"/>
      <c r="V114" s="107"/>
      <c r="W114" s="111"/>
      <c r="X114" s="107"/>
      <c r="Y114" s="107"/>
      <c r="Z114" s="113"/>
      <c r="AA114" s="113"/>
      <c r="AB114" s="107"/>
      <c r="AC114" s="107"/>
      <c r="AD114" s="113"/>
      <c r="AE114" s="107"/>
      <c r="AF114" s="107"/>
      <c r="AG114" s="113"/>
      <c r="AH114" s="107"/>
      <c r="AI114" s="107"/>
      <c r="AJ114" s="107"/>
      <c r="AK114" s="107"/>
      <c r="AL114" s="113"/>
      <c r="AM114" s="107"/>
      <c r="AN114" s="107"/>
      <c r="AO114" s="120"/>
      <c r="AP114" s="117"/>
      <c r="AQ114" s="117"/>
      <c r="AR114" s="118">
        <v>10</v>
      </c>
      <c r="AS114" s="117"/>
    </row>
    <row r="115" spans="1:45" ht="26.25" customHeight="1">
      <c r="A115" s="104">
        <v>113</v>
      </c>
      <c r="B115" s="104" t="s">
        <v>542</v>
      </c>
      <c r="C115" s="104">
        <f t="shared" si="0"/>
        <v>0</v>
      </c>
      <c r="D115" s="105" t="s">
        <v>543</v>
      </c>
      <c r="E115" s="122"/>
      <c r="F115" s="106">
        <f t="shared" si="1"/>
        <v>0</v>
      </c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9"/>
      <c r="T115" s="109"/>
      <c r="U115" s="107"/>
      <c r="V115" s="107"/>
      <c r="W115" s="111"/>
      <c r="X115" s="107"/>
      <c r="Y115" s="107"/>
      <c r="Z115" s="113"/>
      <c r="AA115" s="113"/>
      <c r="AB115" s="107"/>
      <c r="AC115" s="107"/>
      <c r="AD115" s="113"/>
      <c r="AE115" s="107"/>
      <c r="AF115" s="107"/>
      <c r="AG115" s="113"/>
      <c r="AH115" s="107"/>
      <c r="AI115" s="107"/>
      <c r="AJ115" s="107"/>
      <c r="AK115" s="107"/>
      <c r="AL115" s="113"/>
      <c r="AM115" s="107"/>
      <c r="AN115" s="107"/>
      <c r="AO115" s="120"/>
      <c r="AP115" s="117"/>
      <c r="AQ115" s="117"/>
      <c r="AR115" s="118"/>
      <c r="AS115" s="117"/>
    </row>
    <row r="116" spans="1:45" ht="26.25" customHeight="1">
      <c r="A116" s="104">
        <v>114</v>
      </c>
      <c r="B116" s="104" t="s">
        <v>542</v>
      </c>
      <c r="C116" s="104">
        <f t="shared" si="0"/>
        <v>0</v>
      </c>
      <c r="D116" s="105" t="s">
        <v>544</v>
      </c>
      <c r="E116" s="122"/>
      <c r="F116" s="106">
        <f t="shared" si="1"/>
        <v>0</v>
      </c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9"/>
      <c r="T116" s="109"/>
      <c r="U116" s="107"/>
      <c r="V116" s="107"/>
      <c r="W116" s="111"/>
      <c r="X116" s="107"/>
      <c r="Y116" s="107"/>
      <c r="Z116" s="113"/>
      <c r="AA116" s="113"/>
      <c r="AB116" s="107"/>
      <c r="AC116" s="107"/>
      <c r="AD116" s="113"/>
      <c r="AE116" s="107"/>
      <c r="AF116" s="107"/>
      <c r="AG116" s="113"/>
      <c r="AH116" s="107"/>
      <c r="AI116" s="107"/>
      <c r="AJ116" s="107"/>
      <c r="AK116" s="107"/>
      <c r="AL116" s="113"/>
      <c r="AM116" s="107"/>
      <c r="AN116" s="107"/>
      <c r="AO116" s="120"/>
      <c r="AP116" s="117"/>
      <c r="AQ116" s="117"/>
      <c r="AR116" s="117"/>
      <c r="AS116" s="117"/>
    </row>
    <row r="117" spans="1:45" ht="15.75" customHeight="1">
      <c r="A117" s="104">
        <v>115</v>
      </c>
      <c r="B117" s="104" t="s">
        <v>445</v>
      </c>
      <c r="C117" s="104">
        <f t="shared" si="0"/>
        <v>24</v>
      </c>
      <c r="D117" s="105" t="s">
        <v>545</v>
      </c>
      <c r="E117" s="106">
        <v>100</v>
      </c>
      <c r="F117" s="106">
        <f t="shared" si="1"/>
        <v>2400</v>
      </c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9"/>
      <c r="T117" s="109"/>
      <c r="U117" s="107"/>
      <c r="V117" s="107"/>
      <c r="W117" s="111"/>
      <c r="X117" s="107"/>
      <c r="Y117" s="107"/>
      <c r="Z117" s="113"/>
      <c r="AA117" s="113"/>
      <c r="AB117" s="107"/>
      <c r="AC117" s="107"/>
      <c r="AD117" s="113"/>
      <c r="AE117" s="107"/>
      <c r="AF117" s="107"/>
      <c r="AG117" s="113"/>
      <c r="AH117" s="107"/>
      <c r="AI117" s="107"/>
      <c r="AJ117" s="107"/>
      <c r="AK117" s="107"/>
      <c r="AL117" s="113"/>
      <c r="AM117" s="107"/>
      <c r="AN117" s="108">
        <v>23</v>
      </c>
      <c r="AO117" s="120"/>
      <c r="AP117" s="117"/>
      <c r="AQ117" s="117"/>
      <c r="AR117" s="118">
        <v>1</v>
      </c>
      <c r="AS117" s="117"/>
    </row>
    <row r="118" spans="1:45" ht="15.75" customHeight="1">
      <c r="A118" s="104">
        <v>116</v>
      </c>
      <c r="B118" s="104" t="s">
        <v>445</v>
      </c>
      <c r="C118" s="104">
        <f t="shared" si="0"/>
        <v>0</v>
      </c>
      <c r="D118" s="105" t="s">
        <v>546</v>
      </c>
      <c r="E118" s="122"/>
      <c r="F118" s="106">
        <f t="shared" si="1"/>
        <v>0</v>
      </c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9"/>
      <c r="T118" s="109"/>
      <c r="U118" s="107"/>
      <c r="V118" s="107"/>
      <c r="W118" s="111"/>
      <c r="X118" s="107"/>
      <c r="Y118" s="107"/>
      <c r="Z118" s="113"/>
      <c r="AA118" s="113"/>
      <c r="AB118" s="107"/>
      <c r="AC118" s="107"/>
      <c r="AD118" s="113"/>
      <c r="AE118" s="107"/>
      <c r="AF118" s="107"/>
      <c r="AG118" s="113"/>
      <c r="AH118" s="107"/>
      <c r="AI118" s="107"/>
      <c r="AJ118" s="107"/>
      <c r="AK118" s="107"/>
      <c r="AL118" s="113"/>
      <c r="AM118" s="107"/>
      <c r="AN118" s="107"/>
      <c r="AO118" s="120"/>
      <c r="AP118" s="117"/>
      <c r="AQ118" s="117"/>
      <c r="AR118" s="117"/>
      <c r="AS118" s="117"/>
    </row>
    <row r="119" spans="1:45" ht="15.75" customHeight="1">
      <c r="A119" s="104">
        <v>117</v>
      </c>
      <c r="B119" s="104" t="s">
        <v>424</v>
      </c>
      <c r="C119" s="104">
        <f t="shared" si="0"/>
        <v>0</v>
      </c>
      <c r="D119" s="105" t="s">
        <v>547</v>
      </c>
      <c r="E119" s="122"/>
      <c r="F119" s="106">
        <f t="shared" si="1"/>
        <v>0</v>
      </c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9"/>
      <c r="T119" s="109"/>
      <c r="U119" s="107"/>
      <c r="V119" s="107"/>
      <c r="W119" s="111"/>
      <c r="X119" s="107"/>
      <c r="Y119" s="107"/>
      <c r="Z119" s="113"/>
      <c r="AA119" s="113"/>
      <c r="AB119" s="107"/>
      <c r="AC119" s="107"/>
      <c r="AD119" s="113"/>
      <c r="AE119" s="107"/>
      <c r="AF119" s="107"/>
      <c r="AG119" s="113"/>
      <c r="AH119" s="107"/>
      <c r="AI119" s="107"/>
      <c r="AJ119" s="107"/>
      <c r="AK119" s="107"/>
      <c r="AL119" s="113"/>
      <c r="AM119" s="107"/>
      <c r="AN119" s="107"/>
      <c r="AO119" s="120"/>
      <c r="AP119" s="117"/>
      <c r="AQ119" s="117"/>
      <c r="AR119" s="117"/>
      <c r="AS119" s="117"/>
    </row>
    <row r="120" spans="1:45" ht="15.75" customHeight="1">
      <c r="A120" s="104">
        <v>118</v>
      </c>
      <c r="B120" s="104" t="s">
        <v>445</v>
      </c>
      <c r="C120" s="104">
        <f t="shared" si="0"/>
        <v>3</v>
      </c>
      <c r="D120" s="125" t="s">
        <v>548</v>
      </c>
      <c r="E120" s="106">
        <v>300</v>
      </c>
      <c r="F120" s="106">
        <f t="shared" si="1"/>
        <v>900</v>
      </c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9"/>
      <c r="T120" s="109"/>
      <c r="U120" s="107"/>
      <c r="V120" s="107"/>
      <c r="W120" s="111"/>
      <c r="X120" s="107"/>
      <c r="Y120" s="107"/>
      <c r="Z120" s="113"/>
      <c r="AA120" s="113"/>
      <c r="AB120" s="107"/>
      <c r="AC120" s="107"/>
      <c r="AD120" s="113"/>
      <c r="AE120" s="107"/>
      <c r="AF120" s="107"/>
      <c r="AG120" s="113"/>
      <c r="AH120" s="107"/>
      <c r="AI120" s="107"/>
      <c r="AJ120" s="107"/>
      <c r="AK120" s="107"/>
      <c r="AL120" s="113"/>
      <c r="AM120" s="107"/>
      <c r="AN120" s="107"/>
      <c r="AO120" s="120"/>
      <c r="AP120" s="117"/>
      <c r="AQ120" s="117"/>
      <c r="AR120" s="118">
        <v>3</v>
      </c>
      <c r="AS120" s="117"/>
    </row>
    <row r="121" spans="1:45" ht="30" customHeight="1">
      <c r="A121" s="104">
        <v>119</v>
      </c>
      <c r="B121" s="104" t="s">
        <v>445</v>
      </c>
      <c r="C121" s="104">
        <f t="shared" si="0"/>
        <v>0</v>
      </c>
      <c r="D121" s="105" t="s">
        <v>549</v>
      </c>
      <c r="E121" s="122"/>
      <c r="F121" s="106">
        <f t="shared" si="1"/>
        <v>0</v>
      </c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9"/>
      <c r="T121" s="109"/>
      <c r="U121" s="107"/>
      <c r="V121" s="107"/>
      <c r="W121" s="111"/>
      <c r="X121" s="107"/>
      <c r="Y121" s="107"/>
      <c r="Z121" s="113"/>
      <c r="AA121" s="113"/>
      <c r="AB121" s="107"/>
      <c r="AC121" s="107"/>
      <c r="AD121" s="113"/>
      <c r="AE121" s="107"/>
      <c r="AF121" s="107"/>
      <c r="AG121" s="113"/>
      <c r="AH121" s="107"/>
      <c r="AI121" s="107"/>
      <c r="AJ121" s="107"/>
      <c r="AK121" s="107"/>
      <c r="AL121" s="113"/>
      <c r="AM121" s="107"/>
      <c r="AN121" s="107"/>
      <c r="AO121" s="120"/>
      <c r="AP121" s="117"/>
      <c r="AQ121" s="117"/>
      <c r="AR121" s="117"/>
      <c r="AS121" s="117"/>
    </row>
    <row r="122" spans="1:45" ht="33.75" customHeight="1">
      <c r="A122" s="104">
        <v>120</v>
      </c>
      <c r="B122" s="104" t="s">
        <v>445</v>
      </c>
      <c r="C122" s="104">
        <f t="shared" si="0"/>
        <v>9</v>
      </c>
      <c r="D122" s="105" t="s">
        <v>550</v>
      </c>
      <c r="E122" s="106">
        <v>90</v>
      </c>
      <c r="F122" s="106">
        <f t="shared" si="1"/>
        <v>810</v>
      </c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9"/>
      <c r="T122" s="109"/>
      <c r="U122" s="107"/>
      <c r="V122" s="107"/>
      <c r="W122" s="111"/>
      <c r="X122" s="107"/>
      <c r="Y122" s="107"/>
      <c r="Z122" s="113"/>
      <c r="AA122" s="113"/>
      <c r="AB122" s="107"/>
      <c r="AC122" s="107"/>
      <c r="AD122" s="113"/>
      <c r="AE122" s="107"/>
      <c r="AF122" s="107"/>
      <c r="AG122" s="113"/>
      <c r="AH122" s="107"/>
      <c r="AI122" s="107"/>
      <c r="AJ122" s="107"/>
      <c r="AK122" s="107"/>
      <c r="AL122" s="113"/>
      <c r="AM122" s="107"/>
      <c r="AN122" s="108">
        <v>9</v>
      </c>
      <c r="AO122" s="120"/>
      <c r="AP122" s="117"/>
      <c r="AQ122" s="117"/>
      <c r="AR122" s="117"/>
      <c r="AS122" s="117"/>
    </row>
    <row r="123" spans="1:45" ht="15.75" customHeight="1">
      <c r="A123" s="104">
        <v>121</v>
      </c>
      <c r="B123" s="104" t="s">
        <v>445</v>
      </c>
      <c r="C123" s="104">
        <f t="shared" si="0"/>
        <v>0</v>
      </c>
      <c r="D123" s="105" t="s">
        <v>551</v>
      </c>
      <c r="E123" s="122"/>
      <c r="F123" s="106">
        <f t="shared" si="1"/>
        <v>0</v>
      </c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9"/>
      <c r="T123" s="109"/>
      <c r="U123" s="107"/>
      <c r="V123" s="107"/>
      <c r="W123" s="111"/>
      <c r="X123" s="107"/>
      <c r="Y123" s="107"/>
      <c r="Z123" s="113"/>
      <c r="AA123" s="113"/>
      <c r="AB123" s="107"/>
      <c r="AC123" s="107"/>
      <c r="AD123" s="113"/>
      <c r="AE123" s="107"/>
      <c r="AF123" s="107"/>
      <c r="AG123" s="113"/>
      <c r="AH123" s="107"/>
      <c r="AI123" s="107"/>
      <c r="AJ123" s="107"/>
      <c r="AK123" s="107"/>
      <c r="AL123" s="113"/>
      <c r="AM123" s="107"/>
      <c r="AN123" s="107"/>
      <c r="AO123" s="120"/>
      <c r="AP123" s="117"/>
      <c r="AQ123" s="117"/>
      <c r="AR123" s="117"/>
      <c r="AS123" s="117"/>
    </row>
    <row r="124" spans="1:45" ht="15.75" hidden="1" customHeight="1">
      <c r="A124" s="104"/>
      <c r="B124" s="104"/>
      <c r="C124" s="104">
        <f t="shared" si="0"/>
        <v>0</v>
      </c>
      <c r="D124" s="105"/>
      <c r="E124" s="122"/>
      <c r="F124" s="106">
        <f t="shared" si="1"/>
        <v>0</v>
      </c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9"/>
      <c r="T124" s="109"/>
      <c r="U124" s="107"/>
      <c r="V124" s="107"/>
      <c r="W124" s="111"/>
      <c r="X124" s="107"/>
      <c r="Y124" s="107"/>
      <c r="Z124" s="113"/>
      <c r="AA124" s="113"/>
      <c r="AB124" s="107"/>
      <c r="AC124" s="107"/>
      <c r="AD124" s="113"/>
      <c r="AE124" s="107"/>
      <c r="AF124" s="107"/>
      <c r="AG124" s="113"/>
      <c r="AH124" s="107"/>
      <c r="AI124" s="107"/>
      <c r="AJ124" s="107"/>
      <c r="AK124" s="107"/>
      <c r="AL124" s="113"/>
      <c r="AM124" s="107"/>
      <c r="AN124" s="107"/>
      <c r="AO124" s="120"/>
      <c r="AP124" s="117"/>
      <c r="AQ124" s="117"/>
      <c r="AR124" s="117"/>
      <c r="AS124" s="117"/>
    </row>
    <row r="125" spans="1:45" ht="15.75" hidden="1" customHeight="1">
      <c r="A125" s="104"/>
      <c r="B125" s="104"/>
      <c r="C125" s="104">
        <f t="shared" si="0"/>
        <v>0</v>
      </c>
      <c r="D125" s="105"/>
      <c r="E125" s="122"/>
      <c r="F125" s="106">
        <f t="shared" si="1"/>
        <v>0</v>
      </c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9"/>
      <c r="T125" s="109"/>
      <c r="U125" s="107"/>
      <c r="V125" s="107"/>
      <c r="W125" s="111"/>
      <c r="X125" s="107"/>
      <c r="Y125" s="107"/>
      <c r="Z125" s="113"/>
      <c r="AA125" s="113"/>
      <c r="AB125" s="107"/>
      <c r="AC125" s="107"/>
      <c r="AD125" s="113"/>
      <c r="AE125" s="107"/>
      <c r="AF125" s="107"/>
      <c r="AG125" s="113"/>
      <c r="AH125" s="107"/>
      <c r="AI125" s="107"/>
      <c r="AJ125" s="107"/>
      <c r="AK125" s="107"/>
      <c r="AL125" s="113"/>
      <c r="AM125" s="107"/>
      <c r="AN125" s="107"/>
      <c r="AO125" s="120"/>
      <c r="AP125" s="117"/>
      <c r="AQ125" s="117"/>
      <c r="AR125" s="117"/>
      <c r="AS125" s="117"/>
    </row>
    <row r="126" spans="1:45" ht="15.75" hidden="1" customHeight="1">
      <c r="A126" s="104"/>
      <c r="B126" s="104"/>
      <c r="C126" s="104">
        <f t="shared" si="0"/>
        <v>0</v>
      </c>
      <c r="D126" s="105"/>
      <c r="E126" s="122"/>
      <c r="F126" s="106">
        <f t="shared" si="1"/>
        <v>0</v>
      </c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9"/>
      <c r="T126" s="109"/>
      <c r="U126" s="107"/>
      <c r="V126" s="107"/>
      <c r="W126" s="111"/>
      <c r="X126" s="107"/>
      <c r="Y126" s="107"/>
      <c r="Z126" s="113"/>
      <c r="AA126" s="113"/>
      <c r="AB126" s="107"/>
      <c r="AC126" s="107"/>
      <c r="AD126" s="113"/>
      <c r="AE126" s="107"/>
      <c r="AF126" s="107"/>
      <c r="AG126" s="113"/>
      <c r="AH126" s="107"/>
      <c r="AI126" s="107"/>
      <c r="AJ126" s="107"/>
      <c r="AK126" s="107"/>
      <c r="AL126" s="113"/>
      <c r="AM126" s="107"/>
      <c r="AN126" s="107"/>
      <c r="AO126" s="120"/>
      <c r="AP126" s="117"/>
      <c r="AQ126" s="117"/>
      <c r="AR126" s="117"/>
      <c r="AS126" s="117"/>
    </row>
    <row r="127" spans="1:45" ht="15.75" hidden="1" customHeight="1">
      <c r="A127" s="104"/>
      <c r="B127" s="104"/>
      <c r="C127" s="104">
        <f t="shared" si="0"/>
        <v>0</v>
      </c>
      <c r="D127" s="105"/>
      <c r="E127" s="122"/>
      <c r="F127" s="106">
        <f t="shared" si="1"/>
        <v>0</v>
      </c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9"/>
      <c r="T127" s="109"/>
      <c r="U127" s="107"/>
      <c r="V127" s="107"/>
      <c r="W127" s="111"/>
      <c r="X127" s="107"/>
      <c r="Y127" s="107"/>
      <c r="Z127" s="113"/>
      <c r="AA127" s="113"/>
      <c r="AB127" s="107"/>
      <c r="AC127" s="107"/>
      <c r="AD127" s="113"/>
      <c r="AE127" s="107"/>
      <c r="AF127" s="107"/>
      <c r="AG127" s="113"/>
      <c r="AH127" s="107"/>
      <c r="AI127" s="107"/>
      <c r="AJ127" s="107"/>
      <c r="AK127" s="107"/>
      <c r="AL127" s="113"/>
      <c r="AM127" s="107"/>
      <c r="AN127" s="107"/>
      <c r="AO127" s="120"/>
      <c r="AP127" s="117"/>
      <c r="AQ127" s="117"/>
      <c r="AR127" s="117"/>
      <c r="AS127" s="117"/>
    </row>
    <row r="128" spans="1:45" ht="15.75" hidden="1" customHeight="1">
      <c r="A128" s="104"/>
      <c r="B128" s="104"/>
      <c r="C128" s="104">
        <f t="shared" si="0"/>
        <v>0</v>
      </c>
      <c r="D128" s="105"/>
      <c r="E128" s="122"/>
      <c r="F128" s="106">
        <f t="shared" si="1"/>
        <v>0</v>
      </c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9"/>
      <c r="T128" s="109"/>
      <c r="U128" s="107"/>
      <c r="V128" s="107"/>
      <c r="W128" s="107"/>
      <c r="X128" s="107"/>
      <c r="Y128" s="107"/>
      <c r="Z128" s="113"/>
      <c r="AA128" s="113"/>
      <c r="AB128" s="107"/>
      <c r="AC128" s="107"/>
      <c r="AD128" s="113"/>
      <c r="AE128" s="107"/>
      <c r="AF128" s="107"/>
      <c r="AG128" s="113"/>
      <c r="AH128" s="107"/>
      <c r="AI128" s="107"/>
      <c r="AJ128" s="107"/>
      <c r="AK128" s="107"/>
      <c r="AL128" s="113"/>
      <c r="AM128" s="107"/>
      <c r="AN128" s="107"/>
      <c r="AO128" s="120"/>
      <c r="AP128" s="117"/>
      <c r="AQ128" s="117"/>
      <c r="AR128" s="117"/>
      <c r="AS128" s="117"/>
    </row>
    <row r="129" spans="1:45" ht="15.75" hidden="1" customHeight="1">
      <c r="A129" s="104"/>
      <c r="B129" s="104"/>
      <c r="C129" s="104">
        <f t="shared" si="0"/>
        <v>0</v>
      </c>
      <c r="D129" s="105"/>
      <c r="E129" s="122"/>
      <c r="F129" s="106">
        <f t="shared" si="1"/>
        <v>0</v>
      </c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9"/>
      <c r="T129" s="109"/>
      <c r="U129" s="107"/>
      <c r="V129" s="107"/>
      <c r="W129" s="107"/>
      <c r="X129" s="107"/>
      <c r="Y129" s="107"/>
      <c r="Z129" s="113"/>
      <c r="AA129" s="113"/>
      <c r="AB129" s="107"/>
      <c r="AC129" s="107"/>
      <c r="AD129" s="113"/>
      <c r="AE129" s="107"/>
      <c r="AF129" s="107"/>
      <c r="AG129" s="113"/>
      <c r="AH129" s="107"/>
      <c r="AI129" s="107"/>
      <c r="AJ129" s="107"/>
      <c r="AK129" s="107"/>
      <c r="AL129" s="113"/>
      <c r="AM129" s="107"/>
      <c r="AN129" s="107"/>
      <c r="AO129" s="120"/>
      <c r="AP129" s="117"/>
      <c r="AQ129" s="117"/>
      <c r="AR129" s="117"/>
      <c r="AS129" s="117"/>
    </row>
    <row r="130" spans="1:45" ht="15.75" hidden="1" customHeight="1">
      <c r="A130" s="104"/>
      <c r="B130" s="104"/>
      <c r="C130" s="104">
        <f t="shared" si="0"/>
        <v>0</v>
      </c>
      <c r="D130" s="105"/>
      <c r="E130" s="122"/>
      <c r="F130" s="106">
        <f t="shared" si="1"/>
        <v>0</v>
      </c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9"/>
      <c r="T130" s="109"/>
      <c r="U130" s="107"/>
      <c r="V130" s="107"/>
      <c r="W130" s="107"/>
      <c r="X130" s="107"/>
      <c r="Y130" s="107"/>
      <c r="Z130" s="113"/>
      <c r="AA130" s="113"/>
      <c r="AB130" s="107"/>
      <c r="AC130" s="107"/>
      <c r="AD130" s="113"/>
      <c r="AE130" s="107"/>
      <c r="AF130" s="107"/>
      <c r="AG130" s="113"/>
      <c r="AH130" s="107"/>
      <c r="AI130" s="107"/>
      <c r="AJ130" s="107"/>
      <c r="AK130" s="107"/>
      <c r="AL130" s="113"/>
      <c r="AM130" s="107"/>
      <c r="AN130" s="107"/>
      <c r="AO130" s="120"/>
      <c r="AP130" s="117"/>
      <c r="AQ130" s="117"/>
      <c r="AR130" s="117"/>
      <c r="AS130" s="117"/>
    </row>
    <row r="131" spans="1:45" ht="15.75" hidden="1" customHeight="1">
      <c r="A131" s="104"/>
      <c r="B131" s="104"/>
      <c r="C131" s="104">
        <f t="shared" si="0"/>
        <v>0</v>
      </c>
      <c r="D131" s="105"/>
      <c r="E131" s="122"/>
      <c r="F131" s="106">
        <f t="shared" si="1"/>
        <v>0</v>
      </c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9"/>
      <c r="T131" s="109"/>
      <c r="U131" s="107"/>
      <c r="V131" s="107"/>
      <c r="W131" s="107"/>
      <c r="X131" s="107"/>
      <c r="Y131" s="107"/>
      <c r="Z131" s="113"/>
      <c r="AA131" s="113"/>
      <c r="AB131" s="107"/>
      <c r="AC131" s="107"/>
      <c r="AD131" s="113"/>
      <c r="AE131" s="107"/>
      <c r="AF131" s="107"/>
      <c r="AG131" s="113"/>
      <c r="AH131" s="107"/>
      <c r="AI131" s="107"/>
      <c r="AJ131" s="107"/>
      <c r="AK131" s="107"/>
      <c r="AL131" s="113"/>
      <c r="AM131" s="107"/>
      <c r="AN131" s="107"/>
      <c r="AO131" s="120"/>
      <c r="AP131" s="117"/>
      <c r="AQ131" s="117"/>
      <c r="AR131" s="117"/>
      <c r="AS131" s="117"/>
    </row>
    <row r="132" spans="1:45" ht="15.75" hidden="1" customHeight="1">
      <c r="A132" s="104"/>
      <c r="B132" s="104"/>
      <c r="C132" s="104">
        <f t="shared" si="0"/>
        <v>0</v>
      </c>
      <c r="D132" s="105"/>
      <c r="E132" s="122"/>
      <c r="F132" s="106">
        <f t="shared" si="1"/>
        <v>0</v>
      </c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9"/>
      <c r="T132" s="109"/>
      <c r="U132" s="107"/>
      <c r="V132" s="107"/>
      <c r="W132" s="107"/>
      <c r="X132" s="107"/>
      <c r="Y132" s="107"/>
      <c r="Z132" s="113"/>
      <c r="AA132" s="113"/>
      <c r="AB132" s="107"/>
      <c r="AC132" s="107"/>
      <c r="AD132" s="113"/>
      <c r="AE132" s="107"/>
      <c r="AF132" s="107"/>
      <c r="AG132" s="113"/>
      <c r="AH132" s="107"/>
      <c r="AI132" s="107"/>
      <c r="AJ132" s="107"/>
      <c r="AK132" s="107"/>
      <c r="AL132" s="113"/>
      <c r="AM132" s="107"/>
      <c r="AN132" s="107"/>
      <c r="AO132" s="120"/>
      <c r="AP132" s="117"/>
      <c r="AQ132" s="117"/>
      <c r="AR132" s="117"/>
      <c r="AS132" s="117"/>
    </row>
    <row r="133" spans="1:45" ht="15.75" hidden="1" customHeight="1">
      <c r="A133" s="104"/>
      <c r="B133" s="104"/>
      <c r="C133" s="104">
        <f t="shared" si="0"/>
        <v>0</v>
      </c>
      <c r="D133" s="105"/>
      <c r="E133" s="122"/>
      <c r="F133" s="106">
        <f t="shared" si="1"/>
        <v>0</v>
      </c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9"/>
      <c r="T133" s="109"/>
      <c r="U133" s="107"/>
      <c r="V133" s="107"/>
      <c r="W133" s="107"/>
      <c r="X133" s="107"/>
      <c r="Y133" s="107"/>
      <c r="Z133" s="113"/>
      <c r="AA133" s="113"/>
      <c r="AB133" s="107"/>
      <c r="AC133" s="107"/>
      <c r="AD133" s="113"/>
      <c r="AE133" s="107"/>
      <c r="AF133" s="107"/>
      <c r="AG133" s="113"/>
      <c r="AH133" s="107"/>
      <c r="AI133" s="107"/>
      <c r="AJ133" s="107"/>
      <c r="AK133" s="107"/>
      <c r="AL133" s="113"/>
      <c r="AM133" s="107"/>
      <c r="AN133" s="107"/>
      <c r="AO133" s="120"/>
      <c r="AP133" s="117"/>
      <c r="AQ133" s="117"/>
      <c r="AR133" s="117"/>
      <c r="AS133" s="117"/>
    </row>
    <row r="134" spans="1:45" ht="15.75" hidden="1" customHeight="1">
      <c r="A134" s="104"/>
      <c r="B134" s="104"/>
      <c r="C134" s="104">
        <f t="shared" si="0"/>
        <v>0</v>
      </c>
      <c r="D134" s="105"/>
      <c r="E134" s="122"/>
      <c r="F134" s="106">
        <f t="shared" si="1"/>
        <v>0</v>
      </c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9"/>
      <c r="T134" s="109"/>
      <c r="U134" s="107"/>
      <c r="V134" s="107"/>
      <c r="W134" s="107"/>
      <c r="X134" s="107"/>
      <c r="Y134" s="107"/>
      <c r="Z134" s="113"/>
      <c r="AA134" s="113"/>
      <c r="AB134" s="107"/>
      <c r="AC134" s="107"/>
      <c r="AD134" s="113"/>
      <c r="AE134" s="107"/>
      <c r="AF134" s="107"/>
      <c r="AG134" s="113"/>
      <c r="AH134" s="107"/>
      <c r="AI134" s="107"/>
      <c r="AJ134" s="107"/>
      <c r="AK134" s="107"/>
      <c r="AL134" s="113"/>
      <c r="AM134" s="107"/>
      <c r="AN134" s="107"/>
      <c r="AO134" s="120"/>
      <c r="AP134" s="117"/>
      <c r="AQ134" s="117"/>
      <c r="AR134" s="117"/>
      <c r="AS134" s="117"/>
    </row>
    <row r="135" spans="1:45" ht="15.75" hidden="1" customHeight="1">
      <c r="A135" s="104"/>
      <c r="B135" s="104"/>
      <c r="C135" s="104">
        <f t="shared" si="0"/>
        <v>0</v>
      </c>
      <c r="D135" s="105"/>
      <c r="E135" s="122"/>
      <c r="F135" s="106">
        <f t="shared" si="1"/>
        <v>0</v>
      </c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9"/>
      <c r="T135" s="109"/>
      <c r="U135" s="107"/>
      <c r="V135" s="107"/>
      <c r="W135" s="107"/>
      <c r="X135" s="107"/>
      <c r="Y135" s="107"/>
      <c r="Z135" s="113"/>
      <c r="AA135" s="113"/>
      <c r="AB135" s="107"/>
      <c r="AC135" s="107"/>
      <c r="AD135" s="113"/>
      <c r="AE135" s="107"/>
      <c r="AF135" s="107"/>
      <c r="AG135" s="113"/>
      <c r="AH135" s="107"/>
      <c r="AI135" s="107"/>
      <c r="AJ135" s="107"/>
      <c r="AK135" s="107"/>
      <c r="AL135" s="113"/>
      <c r="AM135" s="107"/>
      <c r="AN135" s="107"/>
      <c r="AO135" s="120"/>
      <c r="AP135" s="117"/>
      <c r="AQ135" s="117"/>
      <c r="AR135" s="117"/>
      <c r="AS135" s="117"/>
    </row>
    <row r="136" spans="1:45" ht="15.75" hidden="1" customHeight="1">
      <c r="A136" s="104"/>
      <c r="B136" s="104"/>
      <c r="C136" s="104">
        <f t="shared" si="0"/>
        <v>0</v>
      </c>
      <c r="D136" s="105"/>
      <c r="E136" s="122"/>
      <c r="F136" s="106">
        <f t="shared" si="1"/>
        <v>0</v>
      </c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9"/>
      <c r="T136" s="109"/>
      <c r="U136" s="107"/>
      <c r="V136" s="107"/>
      <c r="W136" s="107"/>
      <c r="X136" s="107"/>
      <c r="Y136" s="107"/>
      <c r="Z136" s="113"/>
      <c r="AA136" s="113"/>
      <c r="AB136" s="107"/>
      <c r="AC136" s="107"/>
      <c r="AD136" s="113"/>
      <c r="AE136" s="107"/>
      <c r="AF136" s="107"/>
      <c r="AG136" s="113"/>
      <c r="AH136" s="107"/>
      <c r="AI136" s="107"/>
      <c r="AJ136" s="107"/>
      <c r="AK136" s="107"/>
      <c r="AL136" s="113"/>
      <c r="AM136" s="107"/>
      <c r="AN136" s="107"/>
      <c r="AO136" s="120"/>
      <c r="AP136" s="117"/>
      <c r="AQ136" s="117"/>
      <c r="AR136" s="117"/>
      <c r="AS136" s="117"/>
    </row>
    <row r="137" spans="1:45" ht="15.75" hidden="1" customHeight="1">
      <c r="A137" s="104"/>
      <c r="B137" s="104"/>
      <c r="C137" s="104">
        <f t="shared" si="0"/>
        <v>0</v>
      </c>
      <c r="D137" s="105"/>
      <c r="E137" s="122"/>
      <c r="F137" s="106">
        <f t="shared" si="1"/>
        <v>0</v>
      </c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9"/>
      <c r="T137" s="109"/>
      <c r="U137" s="107"/>
      <c r="V137" s="107"/>
      <c r="W137" s="107"/>
      <c r="X137" s="107"/>
      <c r="Y137" s="107"/>
      <c r="Z137" s="113"/>
      <c r="AA137" s="113"/>
      <c r="AB137" s="107"/>
      <c r="AC137" s="107"/>
      <c r="AD137" s="113"/>
      <c r="AE137" s="107"/>
      <c r="AF137" s="107"/>
      <c r="AG137" s="113"/>
      <c r="AH137" s="107"/>
      <c r="AI137" s="107"/>
      <c r="AJ137" s="107"/>
      <c r="AK137" s="107"/>
      <c r="AL137" s="113"/>
      <c r="AM137" s="107"/>
      <c r="AN137" s="107"/>
      <c r="AO137" s="120"/>
      <c r="AP137" s="117"/>
      <c r="AQ137" s="117"/>
      <c r="AR137" s="117"/>
      <c r="AS137" s="117"/>
    </row>
    <row r="138" spans="1:45" ht="15.75" hidden="1" customHeight="1">
      <c r="A138" s="104"/>
      <c r="B138" s="104"/>
      <c r="C138" s="104">
        <f t="shared" si="0"/>
        <v>0</v>
      </c>
      <c r="D138" s="105"/>
      <c r="E138" s="122"/>
      <c r="F138" s="106">
        <f t="shared" si="1"/>
        <v>0</v>
      </c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9"/>
      <c r="T138" s="109"/>
      <c r="U138" s="107"/>
      <c r="V138" s="107"/>
      <c r="W138" s="107"/>
      <c r="X138" s="107"/>
      <c r="Y138" s="107"/>
      <c r="Z138" s="113"/>
      <c r="AA138" s="113"/>
      <c r="AB138" s="107"/>
      <c r="AC138" s="107"/>
      <c r="AD138" s="113"/>
      <c r="AE138" s="107"/>
      <c r="AF138" s="107"/>
      <c r="AG138" s="113"/>
      <c r="AH138" s="107"/>
      <c r="AI138" s="107"/>
      <c r="AJ138" s="107"/>
      <c r="AK138" s="107"/>
      <c r="AL138" s="113"/>
      <c r="AM138" s="107"/>
      <c r="AN138" s="107"/>
      <c r="AO138" s="120"/>
      <c r="AP138" s="117"/>
      <c r="AQ138" s="117"/>
      <c r="AR138" s="117"/>
      <c r="AS138" s="117"/>
    </row>
    <row r="139" spans="1:45" ht="15.75" hidden="1" customHeight="1">
      <c r="A139" s="104"/>
      <c r="B139" s="104"/>
      <c r="C139" s="104">
        <f t="shared" si="0"/>
        <v>0</v>
      </c>
      <c r="D139" s="105"/>
      <c r="E139" s="122"/>
      <c r="F139" s="106">
        <f t="shared" si="1"/>
        <v>0</v>
      </c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9"/>
      <c r="T139" s="109"/>
      <c r="U139" s="107"/>
      <c r="V139" s="107"/>
      <c r="W139" s="107"/>
      <c r="X139" s="107"/>
      <c r="Y139" s="107"/>
      <c r="Z139" s="113"/>
      <c r="AA139" s="113"/>
      <c r="AB139" s="107"/>
      <c r="AC139" s="107"/>
      <c r="AD139" s="113"/>
      <c r="AE139" s="107"/>
      <c r="AF139" s="107"/>
      <c r="AG139" s="113"/>
      <c r="AH139" s="107"/>
      <c r="AI139" s="107"/>
      <c r="AJ139" s="107"/>
      <c r="AK139" s="107"/>
      <c r="AL139" s="113"/>
      <c r="AM139" s="107"/>
      <c r="AN139" s="107"/>
      <c r="AO139" s="120"/>
      <c r="AP139" s="117"/>
      <c r="AQ139" s="117"/>
      <c r="AR139" s="117"/>
      <c r="AS139" s="117"/>
    </row>
    <row r="140" spans="1:45" ht="15.75" hidden="1" customHeight="1">
      <c r="A140" s="104"/>
      <c r="B140" s="104"/>
      <c r="C140" s="104">
        <f t="shared" si="0"/>
        <v>0</v>
      </c>
      <c r="D140" s="105"/>
      <c r="E140" s="122"/>
      <c r="F140" s="106">
        <f t="shared" si="1"/>
        <v>0</v>
      </c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9"/>
      <c r="T140" s="109"/>
      <c r="U140" s="107"/>
      <c r="V140" s="107"/>
      <c r="W140" s="107"/>
      <c r="X140" s="107"/>
      <c r="Y140" s="107"/>
      <c r="Z140" s="113"/>
      <c r="AA140" s="113"/>
      <c r="AB140" s="107"/>
      <c r="AC140" s="107"/>
      <c r="AD140" s="113"/>
      <c r="AE140" s="107"/>
      <c r="AF140" s="107"/>
      <c r="AG140" s="113"/>
      <c r="AH140" s="107"/>
      <c r="AI140" s="107"/>
      <c r="AJ140" s="107"/>
      <c r="AK140" s="107"/>
      <c r="AL140" s="113"/>
      <c r="AM140" s="107"/>
      <c r="AN140" s="107"/>
      <c r="AO140" s="120"/>
      <c r="AP140" s="117"/>
      <c r="AQ140" s="117"/>
      <c r="AR140" s="117"/>
      <c r="AS140" s="117"/>
    </row>
    <row r="141" spans="1:45" ht="15.75" hidden="1" customHeight="1">
      <c r="A141" s="104"/>
      <c r="B141" s="104"/>
      <c r="C141" s="104">
        <f t="shared" si="0"/>
        <v>0</v>
      </c>
      <c r="D141" s="105"/>
      <c r="E141" s="122"/>
      <c r="F141" s="106">
        <f t="shared" si="1"/>
        <v>0</v>
      </c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9"/>
      <c r="T141" s="109"/>
      <c r="U141" s="107"/>
      <c r="V141" s="107"/>
      <c r="W141" s="107"/>
      <c r="X141" s="107"/>
      <c r="Y141" s="107"/>
      <c r="Z141" s="113"/>
      <c r="AA141" s="113"/>
      <c r="AB141" s="107"/>
      <c r="AC141" s="107"/>
      <c r="AD141" s="113"/>
      <c r="AE141" s="107"/>
      <c r="AF141" s="107"/>
      <c r="AG141" s="113"/>
      <c r="AH141" s="107"/>
      <c r="AI141" s="107"/>
      <c r="AJ141" s="107"/>
      <c r="AK141" s="107"/>
      <c r="AL141" s="113"/>
      <c r="AM141" s="107"/>
      <c r="AN141" s="107"/>
      <c r="AO141" s="120"/>
      <c r="AP141" s="117"/>
      <c r="AQ141" s="117"/>
      <c r="AR141" s="117"/>
      <c r="AS141" s="117"/>
    </row>
    <row r="142" spans="1:45" ht="15.75" hidden="1" customHeight="1">
      <c r="A142" s="104"/>
      <c r="B142" s="104"/>
      <c r="C142" s="104">
        <f t="shared" si="0"/>
        <v>0</v>
      </c>
      <c r="D142" s="105"/>
      <c r="E142" s="122"/>
      <c r="F142" s="106">
        <f t="shared" si="1"/>
        <v>0</v>
      </c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9"/>
      <c r="T142" s="109"/>
      <c r="U142" s="107"/>
      <c r="V142" s="107"/>
      <c r="W142" s="107"/>
      <c r="X142" s="107"/>
      <c r="Y142" s="107"/>
      <c r="Z142" s="113"/>
      <c r="AA142" s="113"/>
      <c r="AB142" s="107"/>
      <c r="AC142" s="107"/>
      <c r="AD142" s="113"/>
      <c r="AE142" s="107"/>
      <c r="AF142" s="107"/>
      <c r="AG142" s="113"/>
      <c r="AH142" s="107"/>
      <c r="AI142" s="107"/>
      <c r="AJ142" s="107"/>
      <c r="AK142" s="107"/>
      <c r="AL142" s="113"/>
      <c r="AM142" s="107"/>
      <c r="AN142" s="107"/>
      <c r="AO142" s="120"/>
      <c r="AP142" s="117"/>
      <c r="AQ142" s="117"/>
      <c r="AR142" s="117"/>
      <c r="AS142" s="117"/>
    </row>
    <row r="143" spans="1:45" ht="15.75" hidden="1" customHeight="1">
      <c r="A143" s="104"/>
      <c r="B143" s="104"/>
      <c r="C143" s="104">
        <f t="shared" si="0"/>
        <v>0</v>
      </c>
      <c r="D143" s="105"/>
      <c r="E143" s="122"/>
      <c r="F143" s="106">
        <f t="shared" si="1"/>
        <v>0</v>
      </c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9"/>
      <c r="T143" s="109"/>
      <c r="U143" s="107"/>
      <c r="V143" s="107"/>
      <c r="W143" s="107"/>
      <c r="X143" s="107"/>
      <c r="Y143" s="107"/>
      <c r="Z143" s="113"/>
      <c r="AA143" s="113"/>
      <c r="AB143" s="107"/>
      <c r="AC143" s="107"/>
      <c r="AD143" s="113"/>
      <c r="AE143" s="107"/>
      <c r="AF143" s="107"/>
      <c r="AG143" s="113"/>
      <c r="AH143" s="107"/>
      <c r="AI143" s="107"/>
      <c r="AJ143" s="107"/>
      <c r="AK143" s="107"/>
      <c r="AL143" s="113"/>
      <c r="AM143" s="107"/>
      <c r="AN143" s="107"/>
      <c r="AO143" s="120"/>
      <c r="AP143" s="117"/>
      <c r="AQ143" s="117"/>
      <c r="AR143" s="117"/>
      <c r="AS143" s="117"/>
    </row>
    <row r="144" spans="1:45" ht="15.75" hidden="1" customHeight="1">
      <c r="A144" s="104"/>
      <c r="B144" s="104"/>
      <c r="C144" s="104">
        <f t="shared" si="0"/>
        <v>0</v>
      </c>
      <c r="D144" s="105"/>
      <c r="E144" s="122"/>
      <c r="F144" s="106">
        <f t="shared" si="1"/>
        <v>0</v>
      </c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9"/>
      <c r="T144" s="109"/>
      <c r="U144" s="107"/>
      <c r="V144" s="107"/>
      <c r="W144" s="107"/>
      <c r="X144" s="107"/>
      <c r="Y144" s="107"/>
      <c r="Z144" s="113"/>
      <c r="AA144" s="113"/>
      <c r="AB144" s="107"/>
      <c r="AC144" s="107"/>
      <c r="AD144" s="113"/>
      <c r="AE144" s="107"/>
      <c r="AF144" s="107"/>
      <c r="AG144" s="113"/>
      <c r="AH144" s="107"/>
      <c r="AI144" s="107"/>
      <c r="AJ144" s="107"/>
      <c r="AK144" s="107"/>
      <c r="AL144" s="113"/>
      <c r="AM144" s="107"/>
      <c r="AN144" s="107"/>
      <c r="AO144" s="120"/>
      <c r="AP144" s="117"/>
      <c r="AQ144" s="117"/>
      <c r="AR144" s="117"/>
      <c r="AS144" s="117"/>
    </row>
    <row r="145" spans="1:45" ht="15.75" hidden="1" customHeight="1">
      <c r="A145" s="104"/>
      <c r="B145" s="104"/>
      <c r="C145" s="104">
        <f t="shared" si="0"/>
        <v>0</v>
      </c>
      <c r="D145" s="105"/>
      <c r="E145" s="122"/>
      <c r="F145" s="106">
        <f t="shared" si="1"/>
        <v>0</v>
      </c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9"/>
      <c r="T145" s="109"/>
      <c r="U145" s="107"/>
      <c r="V145" s="107"/>
      <c r="W145" s="107"/>
      <c r="X145" s="107"/>
      <c r="Y145" s="107"/>
      <c r="Z145" s="113"/>
      <c r="AA145" s="113"/>
      <c r="AB145" s="107"/>
      <c r="AC145" s="107"/>
      <c r="AD145" s="113"/>
      <c r="AE145" s="107"/>
      <c r="AF145" s="107"/>
      <c r="AG145" s="113"/>
      <c r="AH145" s="107"/>
      <c r="AI145" s="107"/>
      <c r="AJ145" s="107"/>
      <c r="AK145" s="107"/>
      <c r="AL145" s="113"/>
      <c r="AM145" s="107"/>
      <c r="AN145" s="107"/>
      <c r="AO145" s="120"/>
      <c r="AP145" s="117"/>
      <c r="AQ145" s="117"/>
      <c r="AR145" s="117"/>
      <c r="AS145" s="117"/>
    </row>
    <row r="146" spans="1:45" ht="15.75" hidden="1" customHeight="1">
      <c r="A146" s="104"/>
      <c r="B146" s="104"/>
      <c r="C146" s="104">
        <f t="shared" si="0"/>
        <v>0</v>
      </c>
      <c r="D146" s="105"/>
      <c r="E146" s="122"/>
      <c r="F146" s="106">
        <f t="shared" si="1"/>
        <v>0</v>
      </c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9"/>
      <c r="T146" s="109"/>
      <c r="U146" s="107"/>
      <c r="V146" s="107"/>
      <c r="W146" s="107"/>
      <c r="X146" s="107"/>
      <c r="Y146" s="107"/>
      <c r="Z146" s="113"/>
      <c r="AA146" s="113"/>
      <c r="AB146" s="107"/>
      <c r="AC146" s="107"/>
      <c r="AD146" s="113"/>
      <c r="AE146" s="107"/>
      <c r="AF146" s="107"/>
      <c r="AG146" s="113"/>
      <c r="AH146" s="107"/>
      <c r="AI146" s="107"/>
      <c r="AJ146" s="107"/>
      <c r="AK146" s="107"/>
      <c r="AL146" s="113"/>
      <c r="AM146" s="107"/>
      <c r="AN146" s="107"/>
      <c r="AO146" s="120"/>
      <c r="AP146" s="117"/>
      <c r="AQ146" s="117"/>
      <c r="AR146" s="117"/>
      <c r="AS146" s="117"/>
    </row>
    <row r="147" spans="1:45" ht="15.75" hidden="1" customHeight="1">
      <c r="A147" s="104"/>
      <c r="B147" s="104"/>
      <c r="C147" s="104">
        <f t="shared" si="0"/>
        <v>0</v>
      </c>
      <c r="D147" s="105"/>
      <c r="E147" s="122"/>
      <c r="F147" s="106">
        <f t="shared" si="1"/>
        <v>0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9"/>
      <c r="T147" s="109"/>
      <c r="U147" s="107"/>
      <c r="V147" s="107"/>
      <c r="W147" s="107"/>
      <c r="X147" s="107"/>
      <c r="Y147" s="107"/>
      <c r="Z147" s="113"/>
      <c r="AA147" s="113"/>
      <c r="AB147" s="107"/>
      <c r="AC147" s="107"/>
      <c r="AD147" s="113"/>
      <c r="AE147" s="107"/>
      <c r="AF147" s="107"/>
      <c r="AG147" s="113"/>
      <c r="AH147" s="107"/>
      <c r="AI147" s="107"/>
      <c r="AJ147" s="107"/>
      <c r="AK147" s="107"/>
      <c r="AL147" s="113"/>
      <c r="AM147" s="107"/>
      <c r="AN147" s="107"/>
      <c r="AO147" s="120"/>
      <c r="AP147" s="117"/>
      <c r="AQ147" s="117"/>
      <c r="AR147" s="117"/>
      <c r="AS147" s="117"/>
    </row>
    <row r="148" spans="1:45" ht="15.75" hidden="1" customHeight="1">
      <c r="A148" s="104"/>
      <c r="B148" s="104"/>
      <c r="C148" s="104">
        <f t="shared" si="0"/>
        <v>0</v>
      </c>
      <c r="D148" s="105"/>
      <c r="E148" s="122"/>
      <c r="F148" s="106">
        <f t="shared" si="1"/>
        <v>0</v>
      </c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9"/>
      <c r="T148" s="109"/>
      <c r="U148" s="107"/>
      <c r="V148" s="107"/>
      <c r="W148" s="107"/>
      <c r="X148" s="107"/>
      <c r="Y148" s="107"/>
      <c r="Z148" s="113"/>
      <c r="AA148" s="113"/>
      <c r="AB148" s="107"/>
      <c r="AC148" s="107"/>
      <c r="AD148" s="113"/>
      <c r="AE148" s="107"/>
      <c r="AF148" s="107"/>
      <c r="AG148" s="113"/>
      <c r="AH148" s="107"/>
      <c r="AI148" s="107"/>
      <c r="AJ148" s="107"/>
      <c r="AK148" s="107"/>
      <c r="AL148" s="113"/>
      <c r="AM148" s="107"/>
      <c r="AN148" s="107"/>
      <c r="AO148" s="120"/>
      <c r="AP148" s="117"/>
      <c r="AQ148" s="117"/>
      <c r="AR148" s="117"/>
      <c r="AS148" s="117"/>
    </row>
    <row r="149" spans="1:45" ht="15.75" hidden="1" customHeight="1">
      <c r="A149" s="104"/>
      <c r="B149" s="104"/>
      <c r="C149" s="104">
        <f t="shared" si="0"/>
        <v>0</v>
      </c>
      <c r="D149" s="105"/>
      <c r="E149" s="122"/>
      <c r="F149" s="106">
        <f t="shared" si="1"/>
        <v>0</v>
      </c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9"/>
      <c r="T149" s="109"/>
      <c r="U149" s="107"/>
      <c r="V149" s="107"/>
      <c r="W149" s="107"/>
      <c r="X149" s="107"/>
      <c r="Y149" s="107"/>
      <c r="Z149" s="113"/>
      <c r="AA149" s="113"/>
      <c r="AB149" s="107"/>
      <c r="AC149" s="107"/>
      <c r="AD149" s="113"/>
      <c r="AE149" s="107"/>
      <c r="AF149" s="107"/>
      <c r="AG149" s="113"/>
      <c r="AH149" s="107"/>
      <c r="AI149" s="107"/>
      <c r="AJ149" s="107"/>
      <c r="AK149" s="107"/>
      <c r="AL149" s="113"/>
      <c r="AM149" s="107"/>
      <c r="AN149" s="107"/>
      <c r="AO149" s="120"/>
      <c r="AP149" s="117"/>
      <c r="AQ149" s="117"/>
      <c r="AR149" s="117"/>
      <c r="AS149" s="117"/>
    </row>
    <row r="150" spans="1:45" ht="15.75" hidden="1" customHeight="1">
      <c r="A150" s="104"/>
      <c r="B150" s="104"/>
      <c r="C150" s="104">
        <f t="shared" si="0"/>
        <v>0</v>
      </c>
      <c r="D150" s="105"/>
      <c r="E150" s="122"/>
      <c r="F150" s="106">
        <f t="shared" si="1"/>
        <v>0</v>
      </c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9"/>
      <c r="T150" s="109"/>
      <c r="U150" s="107"/>
      <c r="V150" s="107"/>
      <c r="W150" s="107"/>
      <c r="X150" s="107"/>
      <c r="Y150" s="107"/>
      <c r="Z150" s="113"/>
      <c r="AA150" s="113"/>
      <c r="AB150" s="107"/>
      <c r="AC150" s="107"/>
      <c r="AD150" s="113"/>
      <c r="AE150" s="107"/>
      <c r="AF150" s="107"/>
      <c r="AG150" s="113"/>
      <c r="AH150" s="107"/>
      <c r="AI150" s="107"/>
      <c r="AJ150" s="107"/>
      <c r="AK150" s="107"/>
      <c r="AL150" s="113"/>
      <c r="AM150" s="107"/>
      <c r="AN150" s="107"/>
      <c r="AO150" s="120"/>
      <c r="AP150" s="117"/>
      <c r="AQ150" s="117"/>
      <c r="AR150" s="117"/>
      <c r="AS150" s="117"/>
    </row>
    <row r="151" spans="1:45" ht="15.75" hidden="1" customHeight="1">
      <c r="A151" s="104"/>
      <c r="B151" s="104"/>
      <c r="C151" s="104">
        <f t="shared" si="0"/>
        <v>0</v>
      </c>
      <c r="D151" s="105"/>
      <c r="E151" s="122"/>
      <c r="F151" s="106">
        <f t="shared" si="1"/>
        <v>0</v>
      </c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9"/>
      <c r="T151" s="109"/>
      <c r="U151" s="107"/>
      <c r="V151" s="107"/>
      <c r="W151" s="107"/>
      <c r="X151" s="107"/>
      <c r="Y151" s="107"/>
      <c r="Z151" s="113"/>
      <c r="AA151" s="113"/>
      <c r="AB151" s="107"/>
      <c r="AC151" s="107"/>
      <c r="AD151" s="113"/>
      <c r="AE151" s="107"/>
      <c r="AF151" s="107"/>
      <c r="AG151" s="113"/>
      <c r="AH151" s="107"/>
      <c r="AI151" s="107"/>
      <c r="AJ151" s="107"/>
      <c r="AK151" s="107"/>
      <c r="AL151" s="113"/>
      <c r="AM151" s="107"/>
      <c r="AN151" s="107"/>
      <c r="AO151" s="120"/>
      <c r="AP151" s="117"/>
      <c r="AQ151" s="117"/>
      <c r="AR151" s="117"/>
      <c r="AS151" s="117"/>
    </row>
    <row r="152" spans="1:45" ht="15.75" hidden="1" customHeight="1">
      <c r="A152" s="104"/>
      <c r="B152" s="104"/>
      <c r="C152" s="104">
        <f t="shared" si="0"/>
        <v>0</v>
      </c>
      <c r="D152" s="105"/>
      <c r="E152" s="122"/>
      <c r="F152" s="106">
        <f t="shared" si="1"/>
        <v>0</v>
      </c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9"/>
      <c r="T152" s="109"/>
      <c r="U152" s="107"/>
      <c r="V152" s="107"/>
      <c r="W152" s="107"/>
      <c r="X152" s="107"/>
      <c r="Y152" s="107"/>
      <c r="Z152" s="113"/>
      <c r="AA152" s="113"/>
      <c r="AB152" s="107"/>
      <c r="AC152" s="107"/>
      <c r="AD152" s="113"/>
      <c r="AE152" s="107"/>
      <c r="AF152" s="107"/>
      <c r="AG152" s="113"/>
      <c r="AH152" s="107"/>
      <c r="AI152" s="107"/>
      <c r="AJ152" s="107"/>
      <c r="AK152" s="107"/>
      <c r="AL152" s="113"/>
      <c r="AM152" s="107"/>
      <c r="AN152" s="107"/>
      <c r="AO152" s="120"/>
      <c r="AP152" s="117"/>
      <c r="AQ152" s="117"/>
      <c r="AR152" s="117"/>
      <c r="AS152" s="117"/>
    </row>
    <row r="153" spans="1:45" ht="15.75" hidden="1" customHeight="1">
      <c r="A153" s="104"/>
      <c r="B153" s="104"/>
      <c r="C153" s="104">
        <f t="shared" si="0"/>
        <v>0</v>
      </c>
      <c r="D153" s="105"/>
      <c r="E153" s="122"/>
      <c r="F153" s="106">
        <f t="shared" si="1"/>
        <v>0</v>
      </c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9"/>
      <c r="T153" s="109"/>
      <c r="U153" s="107"/>
      <c r="V153" s="107"/>
      <c r="W153" s="107"/>
      <c r="X153" s="107"/>
      <c r="Y153" s="107"/>
      <c r="Z153" s="113"/>
      <c r="AA153" s="113"/>
      <c r="AB153" s="107"/>
      <c r="AC153" s="107"/>
      <c r="AD153" s="113"/>
      <c r="AE153" s="107"/>
      <c r="AF153" s="107"/>
      <c r="AG153" s="113"/>
      <c r="AH153" s="107"/>
      <c r="AI153" s="107"/>
      <c r="AJ153" s="107"/>
      <c r="AK153" s="107"/>
      <c r="AL153" s="113"/>
      <c r="AM153" s="107"/>
      <c r="AN153" s="107"/>
      <c r="AO153" s="120"/>
      <c r="AP153" s="117"/>
      <c r="AQ153" s="117"/>
      <c r="AR153" s="117"/>
      <c r="AS153" s="117"/>
    </row>
    <row r="154" spans="1:45" ht="15.75" hidden="1" customHeight="1">
      <c r="A154" s="104"/>
      <c r="B154" s="104"/>
      <c r="C154" s="104">
        <f t="shared" si="0"/>
        <v>0</v>
      </c>
      <c r="D154" s="105"/>
      <c r="E154" s="122"/>
      <c r="F154" s="106">
        <f t="shared" si="1"/>
        <v>0</v>
      </c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9"/>
      <c r="T154" s="109"/>
      <c r="U154" s="107"/>
      <c r="V154" s="107"/>
      <c r="W154" s="107"/>
      <c r="X154" s="107"/>
      <c r="Y154" s="107"/>
      <c r="Z154" s="113"/>
      <c r="AA154" s="113"/>
      <c r="AB154" s="107"/>
      <c r="AC154" s="107"/>
      <c r="AD154" s="113"/>
      <c r="AE154" s="107"/>
      <c r="AF154" s="107"/>
      <c r="AG154" s="113"/>
      <c r="AH154" s="107"/>
      <c r="AI154" s="107"/>
      <c r="AJ154" s="107"/>
      <c r="AK154" s="107"/>
      <c r="AL154" s="113"/>
      <c r="AM154" s="107"/>
      <c r="AN154" s="107"/>
      <c r="AO154" s="120"/>
      <c r="AP154" s="117"/>
      <c r="AQ154" s="117"/>
      <c r="AR154" s="117"/>
      <c r="AS154" s="117"/>
    </row>
    <row r="155" spans="1:45" ht="15.75" hidden="1" customHeight="1">
      <c r="A155" s="104"/>
      <c r="B155" s="104"/>
      <c r="C155" s="104">
        <f t="shared" si="0"/>
        <v>0</v>
      </c>
      <c r="D155" s="105"/>
      <c r="E155" s="122"/>
      <c r="F155" s="106">
        <f t="shared" si="1"/>
        <v>0</v>
      </c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9"/>
      <c r="T155" s="109"/>
      <c r="U155" s="107"/>
      <c r="V155" s="107"/>
      <c r="W155" s="107"/>
      <c r="X155" s="107"/>
      <c r="Y155" s="107"/>
      <c r="Z155" s="113"/>
      <c r="AA155" s="113"/>
      <c r="AB155" s="107"/>
      <c r="AC155" s="107"/>
      <c r="AD155" s="113"/>
      <c r="AE155" s="107"/>
      <c r="AF155" s="107"/>
      <c r="AG155" s="113"/>
      <c r="AH155" s="107"/>
      <c r="AI155" s="107"/>
      <c r="AJ155" s="107"/>
      <c r="AK155" s="107"/>
      <c r="AL155" s="113"/>
      <c r="AM155" s="107"/>
      <c r="AN155" s="107"/>
      <c r="AO155" s="120"/>
      <c r="AP155" s="117"/>
      <c r="AQ155" s="117"/>
      <c r="AR155" s="117"/>
      <c r="AS155" s="117"/>
    </row>
    <row r="156" spans="1:45" ht="15.75" hidden="1" customHeight="1">
      <c r="A156" s="104"/>
      <c r="B156" s="104"/>
      <c r="C156" s="104">
        <f t="shared" si="0"/>
        <v>0</v>
      </c>
      <c r="D156" s="105"/>
      <c r="E156" s="122"/>
      <c r="F156" s="106">
        <f t="shared" si="1"/>
        <v>0</v>
      </c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9"/>
      <c r="T156" s="109"/>
      <c r="U156" s="107"/>
      <c r="V156" s="107"/>
      <c r="W156" s="107"/>
      <c r="X156" s="107"/>
      <c r="Y156" s="107"/>
      <c r="Z156" s="113"/>
      <c r="AA156" s="113"/>
      <c r="AB156" s="107"/>
      <c r="AC156" s="107"/>
      <c r="AD156" s="113"/>
      <c r="AE156" s="107"/>
      <c r="AF156" s="107"/>
      <c r="AG156" s="113"/>
      <c r="AH156" s="107"/>
      <c r="AI156" s="107"/>
      <c r="AJ156" s="107"/>
      <c r="AK156" s="107"/>
      <c r="AL156" s="113"/>
      <c r="AM156" s="107"/>
      <c r="AN156" s="107"/>
      <c r="AO156" s="120"/>
      <c r="AP156" s="117"/>
      <c r="AQ156" s="117"/>
      <c r="AR156" s="117"/>
      <c r="AS156" s="117"/>
    </row>
    <row r="157" spans="1:45" ht="15.75" hidden="1" customHeight="1">
      <c r="A157" s="104"/>
      <c r="B157" s="104"/>
      <c r="C157" s="104">
        <f t="shared" si="0"/>
        <v>0</v>
      </c>
      <c r="D157" s="105"/>
      <c r="E157" s="122"/>
      <c r="F157" s="106">
        <f t="shared" si="1"/>
        <v>0</v>
      </c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9"/>
      <c r="T157" s="109"/>
      <c r="U157" s="107"/>
      <c r="V157" s="107"/>
      <c r="W157" s="107"/>
      <c r="X157" s="107"/>
      <c r="Y157" s="107"/>
      <c r="Z157" s="113"/>
      <c r="AA157" s="113"/>
      <c r="AB157" s="107"/>
      <c r="AC157" s="107"/>
      <c r="AD157" s="113"/>
      <c r="AE157" s="107"/>
      <c r="AF157" s="107"/>
      <c r="AG157" s="113"/>
      <c r="AH157" s="107"/>
      <c r="AI157" s="107"/>
      <c r="AJ157" s="107"/>
      <c r="AK157" s="107"/>
      <c r="AL157" s="113"/>
      <c r="AM157" s="107"/>
      <c r="AN157" s="107"/>
      <c r="AO157" s="120"/>
      <c r="AP157" s="117"/>
      <c r="AQ157" s="117"/>
      <c r="AR157" s="117"/>
      <c r="AS157" s="117"/>
    </row>
    <row r="158" spans="1:45" ht="15.75" hidden="1" customHeight="1">
      <c r="A158" s="104"/>
      <c r="B158" s="104"/>
      <c r="C158" s="104">
        <f t="shared" si="0"/>
        <v>0</v>
      </c>
      <c r="D158" s="105"/>
      <c r="E158" s="122"/>
      <c r="F158" s="106">
        <f t="shared" si="1"/>
        <v>0</v>
      </c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9"/>
      <c r="T158" s="109"/>
      <c r="U158" s="107"/>
      <c r="V158" s="107"/>
      <c r="W158" s="107"/>
      <c r="X158" s="107"/>
      <c r="Y158" s="107"/>
      <c r="Z158" s="113"/>
      <c r="AA158" s="113"/>
      <c r="AB158" s="107"/>
      <c r="AC158" s="107"/>
      <c r="AD158" s="113"/>
      <c r="AE158" s="107"/>
      <c r="AF158" s="107"/>
      <c r="AG158" s="113"/>
      <c r="AH158" s="107"/>
      <c r="AI158" s="107"/>
      <c r="AJ158" s="107"/>
      <c r="AK158" s="107"/>
      <c r="AL158" s="113"/>
      <c r="AM158" s="107"/>
      <c r="AN158" s="107"/>
      <c r="AO158" s="120"/>
      <c r="AP158" s="117"/>
      <c r="AQ158" s="117"/>
      <c r="AR158" s="117"/>
      <c r="AS158" s="117"/>
    </row>
    <row r="159" spans="1:45" ht="15.75" hidden="1" customHeight="1">
      <c r="A159" s="104"/>
      <c r="B159" s="104"/>
      <c r="C159" s="104">
        <f t="shared" si="0"/>
        <v>0</v>
      </c>
      <c r="D159" s="105"/>
      <c r="E159" s="122"/>
      <c r="F159" s="106">
        <f t="shared" si="1"/>
        <v>0</v>
      </c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9"/>
      <c r="T159" s="109"/>
      <c r="U159" s="107"/>
      <c r="V159" s="107"/>
      <c r="W159" s="107"/>
      <c r="X159" s="107"/>
      <c r="Y159" s="107"/>
      <c r="Z159" s="113"/>
      <c r="AA159" s="113"/>
      <c r="AB159" s="107"/>
      <c r="AC159" s="107"/>
      <c r="AD159" s="113"/>
      <c r="AE159" s="107"/>
      <c r="AF159" s="107"/>
      <c r="AG159" s="113"/>
      <c r="AH159" s="107"/>
      <c r="AI159" s="107"/>
      <c r="AJ159" s="107"/>
      <c r="AK159" s="107"/>
      <c r="AL159" s="113"/>
      <c r="AM159" s="107"/>
      <c r="AN159" s="107"/>
      <c r="AO159" s="120"/>
      <c r="AP159" s="117"/>
      <c r="AQ159" s="117"/>
      <c r="AR159" s="117"/>
      <c r="AS159" s="117"/>
    </row>
    <row r="160" spans="1:45" ht="15.75" hidden="1" customHeight="1">
      <c r="A160" s="104"/>
      <c r="B160" s="104"/>
      <c r="C160" s="104">
        <f t="shared" si="0"/>
        <v>0</v>
      </c>
      <c r="D160" s="105"/>
      <c r="E160" s="122"/>
      <c r="F160" s="106">
        <f t="shared" si="1"/>
        <v>0</v>
      </c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9"/>
      <c r="T160" s="109"/>
      <c r="U160" s="107"/>
      <c r="V160" s="107"/>
      <c r="W160" s="107"/>
      <c r="X160" s="107"/>
      <c r="Y160" s="107"/>
      <c r="Z160" s="113"/>
      <c r="AA160" s="113"/>
      <c r="AB160" s="107"/>
      <c r="AC160" s="107"/>
      <c r="AD160" s="113"/>
      <c r="AE160" s="107"/>
      <c r="AF160" s="107"/>
      <c r="AG160" s="113"/>
      <c r="AH160" s="107"/>
      <c r="AI160" s="107"/>
      <c r="AJ160" s="107"/>
      <c r="AK160" s="107"/>
      <c r="AL160" s="113"/>
      <c r="AM160" s="107"/>
      <c r="AN160" s="107"/>
      <c r="AO160" s="120"/>
      <c r="AP160" s="117"/>
      <c r="AQ160" s="117"/>
      <c r="AR160" s="117"/>
      <c r="AS160" s="117"/>
    </row>
    <row r="161" spans="1:45" ht="15.75" hidden="1" customHeight="1">
      <c r="A161" s="104"/>
      <c r="B161" s="104"/>
      <c r="C161" s="104">
        <f t="shared" si="0"/>
        <v>0</v>
      </c>
      <c r="D161" s="105"/>
      <c r="E161" s="122"/>
      <c r="F161" s="106">
        <f t="shared" si="1"/>
        <v>0</v>
      </c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9"/>
      <c r="T161" s="109"/>
      <c r="U161" s="107"/>
      <c r="V161" s="107"/>
      <c r="W161" s="109"/>
      <c r="X161" s="107"/>
      <c r="Y161" s="109"/>
      <c r="Z161" s="113"/>
      <c r="AA161" s="113"/>
      <c r="AB161" s="114"/>
      <c r="AC161" s="114"/>
      <c r="AD161" s="119"/>
      <c r="AE161" s="114"/>
      <c r="AF161" s="114"/>
      <c r="AG161" s="119"/>
      <c r="AH161" s="114"/>
      <c r="AI161" s="114"/>
      <c r="AJ161" s="114"/>
      <c r="AK161" s="114"/>
      <c r="AL161" s="119"/>
      <c r="AM161" s="114"/>
      <c r="AN161" s="114"/>
      <c r="AO161" s="120"/>
      <c r="AP161" s="117"/>
      <c r="AQ161" s="117"/>
      <c r="AR161" s="117"/>
      <c r="AS161" s="117"/>
    </row>
    <row r="162" spans="1:45" ht="15.75" hidden="1" customHeight="1">
      <c r="A162" s="104"/>
      <c r="B162" s="104"/>
      <c r="C162" s="104">
        <f t="shared" si="0"/>
        <v>0</v>
      </c>
      <c r="D162" s="105"/>
      <c r="E162" s="122"/>
      <c r="F162" s="106">
        <f t="shared" si="1"/>
        <v>0</v>
      </c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9"/>
      <c r="T162" s="109"/>
      <c r="U162" s="107"/>
      <c r="V162" s="107"/>
      <c r="W162" s="109"/>
      <c r="X162" s="107"/>
      <c r="Y162" s="109"/>
      <c r="Z162" s="113"/>
      <c r="AA162" s="113"/>
      <c r="AB162" s="114"/>
      <c r="AC162" s="114"/>
      <c r="AD162" s="119"/>
      <c r="AE162" s="114"/>
      <c r="AF162" s="114"/>
      <c r="AG162" s="119"/>
      <c r="AH162" s="114"/>
      <c r="AI162" s="114"/>
      <c r="AJ162" s="114"/>
      <c r="AK162" s="114"/>
      <c r="AL162" s="119"/>
      <c r="AM162" s="114"/>
      <c r="AN162" s="114"/>
      <c r="AO162" s="120"/>
      <c r="AP162" s="117"/>
      <c r="AQ162" s="117"/>
      <c r="AR162" s="117"/>
      <c r="AS162" s="117"/>
    </row>
    <row r="163" spans="1:45" ht="15.75" hidden="1" customHeight="1">
      <c r="A163" s="104"/>
      <c r="B163" s="104"/>
      <c r="C163" s="104">
        <f t="shared" si="0"/>
        <v>0</v>
      </c>
      <c r="D163" s="105"/>
      <c r="E163" s="122"/>
      <c r="F163" s="106">
        <f t="shared" si="1"/>
        <v>0</v>
      </c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9"/>
      <c r="T163" s="109"/>
      <c r="U163" s="107"/>
      <c r="V163" s="107"/>
      <c r="W163" s="109"/>
      <c r="X163" s="107"/>
      <c r="Y163" s="109"/>
      <c r="Z163" s="113"/>
      <c r="AA163" s="113"/>
      <c r="AB163" s="114"/>
      <c r="AC163" s="114"/>
      <c r="AD163" s="119"/>
      <c r="AE163" s="114"/>
      <c r="AF163" s="114"/>
      <c r="AG163" s="119"/>
      <c r="AH163" s="114"/>
      <c r="AI163" s="114"/>
      <c r="AJ163" s="114"/>
      <c r="AK163" s="114"/>
      <c r="AL163" s="119"/>
      <c r="AM163" s="114"/>
      <c r="AN163" s="114"/>
      <c r="AO163" s="120"/>
      <c r="AP163" s="117"/>
      <c r="AQ163" s="117"/>
      <c r="AR163" s="117"/>
      <c r="AS163" s="117"/>
    </row>
    <row r="164" spans="1:45" ht="15.75" hidden="1" customHeight="1">
      <c r="A164" s="104"/>
      <c r="B164" s="104"/>
      <c r="C164" s="104">
        <f t="shared" si="0"/>
        <v>0</v>
      </c>
      <c r="D164" s="105"/>
      <c r="E164" s="122"/>
      <c r="F164" s="106">
        <f t="shared" si="1"/>
        <v>0</v>
      </c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9"/>
      <c r="T164" s="109"/>
      <c r="U164" s="107"/>
      <c r="V164" s="107"/>
      <c r="W164" s="109"/>
      <c r="X164" s="107"/>
      <c r="Y164" s="109"/>
      <c r="Z164" s="113"/>
      <c r="AA164" s="113"/>
      <c r="AB164" s="114"/>
      <c r="AC164" s="114"/>
      <c r="AD164" s="119"/>
      <c r="AE164" s="114"/>
      <c r="AF164" s="114"/>
      <c r="AG164" s="119"/>
      <c r="AH164" s="114"/>
      <c r="AI164" s="114"/>
      <c r="AJ164" s="114"/>
      <c r="AK164" s="114"/>
      <c r="AL164" s="119"/>
      <c r="AM164" s="114"/>
      <c r="AN164" s="114"/>
      <c r="AO164" s="120"/>
      <c r="AP164" s="117"/>
      <c r="AQ164" s="117"/>
      <c r="AR164" s="117"/>
      <c r="AS164" s="117"/>
    </row>
    <row r="165" spans="1:45" ht="15.75" hidden="1" customHeight="1">
      <c r="A165" s="104"/>
      <c r="B165" s="104"/>
      <c r="C165" s="104">
        <f t="shared" si="0"/>
        <v>0</v>
      </c>
      <c r="D165" s="105"/>
      <c r="E165" s="122"/>
      <c r="F165" s="106">
        <f t="shared" si="1"/>
        <v>0</v>
      </c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9"/>
      <c r="T165" s="109"/>
      <c r="U165" s="107"/>
      <c r="V165" s="107"/>
      <c r="W165" s="109"/>
      <c r="X165" s="107"/>
      <c r="Y165" s="109"/>
      <c r="Z165" s="113"/>
      <c r="AA165" s="113"/>
      <c r="AB165" s="114"/>
      <c r="AC165" s="114"/>
      <c r="AD165" s="119"/>
      <c r="AE165" s="114"/>
      <c r="AF165" s="114"/>
      <c r="AG165" s="119"/>
      <c r="AH165" s="114"/>
      <c r="AI165" s="114"/>
      <c r="AJ165" s="114"/>
      <c r="AK165" s="114"/>
      <c r="AL165" s="119"/>
      <c r="AM165" s="114"/>
      <c r="AN165" s="114"/>
      <c r="AO165" s="120"/>
      <c r="AP165" s="117"/>
      <c r="AQ165" s="117"/>
      <c r="AR165" s="117"/>
      <c r="AS165" s="117"/>
    </row>
    <row r="166" spans="1:45" ht="15.75" hidden="1" customHeight="1">
      <c r="A166" s="104"/>
      <c r="B166" s="104"/>
      <c r="C166" s="104">
        <f t="shared" si="0"/>
        <v>0</v>
      </c>
      <c r="D166" s="105"/>
      <c r="E166" s="122"/>
      <c r="F166" s="106">
        <f t="shared" si="1"/>
        <v>0</v>
      </c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9"/>
      <c r="T166" s="109"/>
      <c r="U166" s="107"/>
      <c r="V166" s="107"/>
      <c r="W166" s="109"/>
      <c r="X166" s="107"/>
      <c r="Y166" s="109"/>
      <c r="Z166" s="113"/>
      <c r="AA166" s="113"/>
      <c r="AB166" s="114"/>
      <c r="AC166" s="114"/>
      <c r="AD166" s="119"/>
      <c r="AE166" s="114"/>
      <c r="AF166" s="114"/>
      <c r="AG166" s="119"/>
      <c r="AH166" s="114"/>
      <c r="AI166" s="114"/>
      <c r="AJ166" s="114"/>
      <c r="AK166" s="114"/>
      <c r="AL166" s="119"/>
      <c r="AM166" s="114"/>
      <c r="AN166" s="114"/>
      <c r="AO166" s="120"/>
      <c r="AP166" s="117"/>
      <c r="AQ166" s="117"/>
      <c r="AR166" s="117"/>
      <c r="AS166" s="117"/>
    </row>
    <row r="167" spans="1:45" ht="15.75" hidden="1" customHeight="1">
      <c r="A167" s="104"/>
      <c r="B167" s="104"/>
      <c r="C167" s="104">
        <f t="shared" si="0"/>
        <v>0</v>
      </c>
      <c r="D167" s="105"/>
      <c r="E167" s="122"/>
      <c r="F167" s="106">
        <f t="shared" si="1"/>
        <v>0</v>
      </c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9"/>
      <c r="T167" s="109"/>
      <c r="U167" s="107"/>
      <c r="V167" s="107"/>
      <c r="W167" s="109"/>
      <c r="X167" s="107"/>
      <c r="Y167" s="109"/>
      <c r="Z167" s="113"/>
      <c r="AA167" s="113"/>
      <c r="AB167" s="114"/>
      <c r="AC167" s="114"/>
      <c r="AD167" s="119"/>
      <c r="AE167" s="114"/>
      <c r="AF167" s="114"/>
      <c r="AG167" s="119"/>
      <c r="AH167" s="114"/>
      <c r="AI167" s="114"/>
      <c r="AJ167" s="114"/>
      <c r="AK167" s="114"/>
      <c r="AL167" s="119"/>
      <c r="AM167" s="114"/>
      <c r="AN167" s="114"/>
      <c r="AO167" s="120"/>
      <c r="AP167" s="117"/>
      <c r="AQ167" s="117"/>
      <c r="AR167" s="117"/>
      <c r="AS167" s="117"/>
    </row>
    <row r="168" spans="1:45" ht="15.75" hidden="1" customHeight="1">
      <c r="A168" s="104"/>
      <c r="B168" s="104"/>
      <c r="C168" s="104">
        <f t="shared" si="0"/>
        <v>0</v>
      </c>
      <c r="D168" s="105"/>
      <c r="E168" s="122"/>
      <c r="F168" s="106">
        <f t="shared" si="1"/>
        <v>0</v>
      </c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9"/>
      <c r="T168" s="109"/>
      <c r="U168" s="107"/>
      <c r="V168" s="107"/>
      <c r="W168" s="109"/>
      <c r="X168" s="107"/>
      <c r="Y168" s="109"/>
      <c r="Z168" s="113"/>
      <c r="AA168" s="113"/>
      <c r="AB168" s="114"/>
      <c r="AC168" s="114"/>
      <c r="AD168" s="119"/>
      <c r="AE168" s="114"/>
      <c r="AF168" s="114"/>
      <c r="AG168" s="119"/>
      <c r="AH168" s="114"/>
      <c r="AI168" s="114"/>
      <c r="AJ168" s="114"/>
      <c r="AK168" s="114"/>
      <c r="AL168" s="119"/>
      <c r="AM168" s="114"/>
      <c r="AN168" s="114"/>
      <c r="AO168" s="120"/>
      <c r="AP168" s="117"/>
      <c r="AQ168" s="117"/>
      <c r="AR168" s="117"/>
      <c r="AS168" s="117"/>
    </row>
    <row r="169" spans="1:45" ht="15.75" hidden="1" customHeight="1">
      <c r="A169" s="104"/>
      <c r="B169" s="104"/>
      <c r="C169" s="104">
        <f t="shared" si="0"/>
        <v>0</v>
      </c>
      <c r="D169" s="105"/>
      <c r="E169" s="122"/>
      <c r="F169" s="106">
        <f t="shared" si="1"/>
        <v>0</v>
      </c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9"/>
      <c r="T169" s="109"/>
      <c r="U169" s="107"/>
      <c r="V169" s="107"/>
      <c r="W169" s="109"/>
      <c r="X169" s="107"/>
      <c r="Y169" s="109"/>
      <c r="Z169" s="113"/>
      <c r="AA169" s="113"/>
      <c r="AB169" s="114"/>
      <c r="AC169" s="114"/>
      <c r="AD169" s="119"/>
      <c r="AE169" s="114"/>
      <c r="AF169" s="114"/>
      <c r="AG169" s="119"/>
      <c r="AH169" s="114"/>
      <c r="AI169" s="114"/>
      <c r="AJ169" s="114"/>
      <c r="AK169" s="114"/>
      <c r="AL169" s="119"/>
      <c r="AM169" s="114"/>
      <c r="AN169" s="114"/>
      <c r="AO169" s="120"/>
      <c r="AP169" s="117"/>
      <c r="AQ169" s="117"/>
      <c r="AR169" s="117"/>
      <c r="AS169" s="117"/>
    </row>
    <row r="170" spans="1:45" ht="15.75" hidden="1" customHeight="1">
      <c r="A170" s="104"/>
      <c r="B170" s="104"/>
      <c r="C170" s="104">
        <f t="shared" si="0"/>
        <v>0</v>
      </c>
      <c r="D170" s="105"/>
      <c r="E170" s="122"/>
      <c r="F170" s="106">
        <f t="shared" si="1"/>
        <v>0</v>
      </c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9"/>
      <c r="T170" s="109"/>
      <c r="U170" s="107"/>
      <c r="V170" s="107"/>
      <c r="W170" s="109"/>
      <c r="X170" s="107"/>
      <c r="Y170" s="109"/>
      <c r="Z170" s="113"/>
      <c r="AA170" s="113"/>
      <c r="AB170" s="114"/>
      <c r="AC170" s="114"/>
      <c r="AD170" s="119"/>
      <c r="AE170" s="114"/>
      <c r="AF170" s="114"/>
      <c r="AG170" s="119"/>
      <c r="AH170" s="114"/>
      <c r="AI170" s="114"/>
      <c r="AJ170" s="114"/>
      <c r="AK170" s="114"/>
      <c r="AL170" s="119"/>
      <c r="AM170" s="114"/>
      <c r="AN170" s="114"/>
      <c r="AO170" s="120"/>
      <c r="AP170" s="117"/>
      <c r="AQ170" s="117"/>
      <c r="AR170" s="117"/>
      <c r="AS170" s="117"/>
    </row>
    <row r="171" spans="1:45" ht="15.75" hidden="1" customHeight="1">
      <c r="A171" s="104"/>
      <c r="B171" s="104"/>
      <c r="C171" s="104">
        <f t="shared" si="0"/>
        <v>0</v>
      </c>
      <c r="D171" s="105"/>
      <c r="E171" s="122"/>
      <c r="F171" s="106">
        <f t="shared" si="1"/>
        <v>0</v>
      </c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9"/>
      <c r="T171" s="109"/>
      <c r="U171" s="107"/>
      <c r="V171" s="107"/>
      <c r="W171" s="109"/>
      <c r="X171" s="107"/>
      <c r="Y171" s="109"/>
      <c r="Z171" s="113"/>
      <c r="AA171" s="113"/>
      <c r="AB171" s="114"/>
      <c r="AC171" s="114"/>
      <c r="AD171" s="119"/>
      <c r="AE171" s="114"/>
      <c r="AF171" s="114"/>
      <c r="AG171" s="119"/>
      <c r="AH171" s="114"/>
      <c r="AI171" s="114"/>
      <c r="AJ171" s="114"/>
      <c r="AK171" s="114"/>
      <c r="AL171" s="119"/>
      <c r="AM171" s="114"/>
      <c r="AN171" s="114"/>
      <c r="AO171" s="120"/>
      <c r="AP171" s="117"/>
      <c r="AQ171" s="117"/>
      <c r="AR171" s="117"/>
      <c r="AS171" s="117"/>
    </row>
    <row r="172" spans="1:45" ht="15.75" hidden="1" customHeight="1">
      <c r="A172" s="104"/>
      <c r="B172" s="104"/>
      <c r="C172" s="104">
        <f t="shared" si="0"/>
        <v>0</v>
      </c>
      <c r="D172" s="105"/>
      <c r="E172" s="122"/>
      <c r="F172" s="106">
        <f t="shared" si="1"/>
        <v>0</v>
      </c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9"/>
      <c r="T172" s="109"/>
      <c r="U172" s="107"/>
      <c r="V172" s="107"/>
      <c r="W172" s="109"/>
      <c r="X172" s="107"/>
      <c r="Y172" s="109"/>
      <c r="Z172" s="113"/>
      <c r="AA172" s="113"/>
      <c r="AB172" s="114"/>
      <c r="AC172" s="114"/>
      <c r="AD172" s="119"/>
      <c r="AE172" s="114"/>
      <c r="AF172" s="114"/>
      <c r="AG172" s="119"/>
      <c r="AH172" s="114"/>
      <c r="AI172" s="114"/>
      <c r="AJ172" s="114"/>
      <c r="AK172" s="114"/>
      <c r="AL172" s="119"/>
      <c r="AM172" s="114"/>
      <c r="AN172" s="114"/>
      <c r="AO172" s="120"/>
      <c r="AP172" s="117"/>
      <c r="AQ172" s="117"/>
      <c r="AR172" s="117"/>
      <c r="AS172" s="117"/>
    </row>
    <row r="173" spans="1:45" ht="15.75" hidden="1" customHeight="1">
      <c r="A173" s="104"/>
      <c r="B173" s="104"/>
      <c r="C173" s="104">
        <f t="shared" si="0"/>
        <v>0</v>
      </c>
      <c r="D173" s="105"/>
      <c r="E173" s="122"/>
      <c r="F173" s="106">
        <f t="shared" si="1"/>
        <v>0</v>
      </c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9"/>
      <c r="T173" s="109"/>
      <c r="U173" s="107"/>
      <c r="V173" s="107"/>
      <c r="W173" s="109"/>
      <c r="X173" s="107"/>
      <c r="Y173" s="109"/>
      <c r="Z173" s="113"/>
      <c r="AA173" s="113"/>
      <c r="AB173" s="114"/>
      <c r="AC173" s="114"/>
      <c r="AD173" s="119"/>
      <c r="AE173" s="114"/>
      <c r="AF173" s="114"/>
      <c r="AG173" s="119"/>
      <c r="AH173" s="114"/>
      <c r="AI173" s="114"/>
      <c r="AJ173" s="114"/>
      <c r="AK173" s="114"/>
      <c r="AL173" s="119"/>
      <c r="AM173" s="114"/>
      <c r="AN173" s="114"/>
      <c r="AO173" s="120"/>
      <c r="AP173" s="117"/>
      <c r="AQ173" s="117"/>
      <c r="AR173" s="117"/>
      <c r="AS173" s="117"/>
    </row>
    <row r="174" spans="1:45" ht="15.75" hidden="1" customHeight="1">
      <c r="A174" s="104"/>
      <c r="B174" s="104"/>
      <c r="C174" s="104">
        <f t="shared" si="0"/>
        <v>0</v>
      </c>
      <c r="D174" s="105"/>
      <c r="E174" s="122"/>
      <c r="F174" s="106">
        <f t="shared" si="1"/>
        <v>0</v>
      </c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9"/>
      <c r="T174" s="109"/>
      <c r="U174" s="107"/>
      <c r="V174" s="107"/>
      <c r="W174" s="109"/>
      <c r="X174" s="107"/>
      <c r="Y174" s="109"/>
      <c r="Z174" s="113"/>
      <c r="AA174" s="113"/>
      <c r="AB174" s="114"/>
      <c r="AC174" s="114"/>
      <c r="AD174" s="119"/>
      <c r="AE174" s="114"/>
      <c r="AF174" s="114"/>
      <c r="AG174" s="119"/>
      <c r="AH174" s="114"/>
      <c r="AI174" s="114"/>
      <c r="AJ174" s="114"/>
      <c r="AK174" s="114"/>
      <c r="AL174" s="119"/>
      <c r="AM174" s="114"/>
      <c r="AN174" s="114"/>
      <c r="AO174" s="120"/>
      <c r="AP174" s="117"/>
      <c r="AQ174" s="117"/>
      <c r="AR174" s="117"/>
      <c r="AS174" s="117"/>
    </row>
    <row r="175" spans="1:45" ht="15.75" hidden="1" customHeight="1">
      <c r="A175" s="104"/>
      <c r="B175" s="104"/>
      <c r="C175" s="104">
        <f t="shared" si="0"/>
        <v>0</v>
      </c>
      <c r="D175" s="105"/>
      <c r="E175" s="122"/>
      <c r="F175" s="106">
        <f t="shared" si="1"/>
        <v>0</v>
      </c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9"/>
      <c r="T175" s="109"/>
      <c r="U175" s="107"/>
      <c r="V175" s="107"/>
      <c r="W175" s="109"/>
      <c r="X175" s="107"/>
      <c r="Y175" s="109"/>
      <c r="Z175" s="113"/>
      <c r="AA175" s="113"/>
      <c r="AB175" s="114"/>
      <c r="AC175" s="114"/>
      <c r="AD175" s="119"/>
      <c r="AE175" s="114"/>
      <c r="AF175" s="114"/>
      <c r="AG175" s="119"/>
      <c r="AH175" s="114"/>
      <c r="AI175" s="114"/>
      <c r="AJ175" s="114"/>
      <c r="AK175" s="114"/>
      <c r="AL175" s="119"/>
      <c r="AM175" s="114"/>
      <c r="AN175" s="114"/>
      <c r="AO175" s="120"/>
      <c r="AP175" s="117"/>
      <c r="AQ175" s="117"/>
      <c r="AR175" s="117"/>
      <c r="AS175" s="117"/>
    </row>
    <row r="176" spans="1:45" ht="15.75" hidden="1" customHeight="1">
      <c r="A176" s="104"/>
      <c r="B176" s="104"/>
      <c r="C176" s="104">
        <f t="shared" si="0"/>
        <v>0</v>
      </c>
      <c r="D176" s="105"/>
      <c r="E176" s="122"/>
      <c r="F176" s="106">
        <f t="shared" si="1"/>
        <v>0</v>
      </c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9"/>
      <c r="T176" s="109"/>
      <c r="U176" s="107"/>
      <c r="V176" s="107"/>
      <c r="W176" s="109"/>
      <c r="X176" s="107"/>
      <c r="Y176" s="109"/>
      <c r="Z176" s="113"/>
      <c r="AA176" s="113"/>
      <c r="AB176" s="114"/>
      <c r="AC176" s="114"/>
      <c r="AD176" s="119"/>
      <c r="AE176" s="114"/>
      <c r="AF176" s="114"/>
      <c r="AG176" s="119"/>
      <c r="AH176" s="114"/>
      <c r="AI176" s="114"/>
      <c r="AJ176" s="114"/>
      <c r="AK176" s="114"/>
      <c r="AL176" s="119"/>
      <c r="AM176" s="114"/>
      <c r="AN176" s="114"/>
      <c r="AO176" s="120"/>
      <c r="AP176" s="117"/>
      <c r="AQ176" s="117"/>
      <c r="AR176" s="117"/>
      <c r="AS176" s="117"/>
    </row>
    <row r="177" spans="1:45" ht="15.75" hidden="1" customHeight="1">
      <c r="A177" s="104"/>
      <c r="B177" s="104"/>
      <c r="C177" s="104">
        <f t="shared" si="0"/>
        <v>0</v>
      </c>
      <c r="D177" s="105"/>
      <c r="E177" s="122"/>
      <c r="F177" s="106">
        <f t="shared" si="1"/>
        <v>0</v>
      </c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9"/>
      <c r="T177" s="109"/>
      <c r="U177" s="107"/>
      <c r="V177" s="107"/>
      <c r="W177" s="109"/>
      <c r="X177" s="107"/>
      <c r="Y177" s="109"/>
      <c r="Z177" s="113"/>
      <c r="AA177" s="113"/>
      <c r="AB177" s="114"/>
      <c r="AC177" s="114"/>
      <c r="AD177" s="119"/>
      <c r="AE177" s="114"/>
      <c r="AF177" s="114"/>
      <c r="AG177" s="119"/>
      <c r="AH177" s="114"/>
      <c r="AI177" s="114"/>
      <c r="AJ177" s="114"/>
      <c r="AK177" s="114"/>
      <c r="AL177" s="119"/>
      <c r="AM177" s="114"/>
      <c r="AN177" s="114"/>
      <c r="AO177" s="120"/>
      <c r="AP177" s="117"/>
      <c r="AQ177" s="117"/>
      <c r="AR177" s="117"/>
      <c r="AS177" s="117"/>
    </row>
    <row r="178" spans="1:45" ht="15.75" hidden="1" customHeight="1">
      <c r="A178" s="104"/>
      <c r="B178" s="104"/>
      <c r="C178" s="104">
        <f t="shared" si="0"/>
        <v>0</v>
      </c>
      <c r="D178" s="105"/>
      <c r="E178" s="122"/>
      <c r="F178" s="106">
        <f t="shared" si="1"/>
        <v>0</v>
      </c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9"/>
      <c r="T178" s="109"/>
      <c r="U178" s="107"/>
      <c r="V178" s="107"/>
      <c r="W178" s="109"/>
      <c r="X178" s="107"/>
      <c r="Y178" s="109"/>
      <c r="Z178" s="113"/>
      <c r="AA178" s="113"/>
      <c r="AB178" s="114"/>
      <c r="AC178" s="114"/>
      <c r="AD178" s="119"/>
      <c r="AE178" s="114"/>
      <c r="AF178" s="114"/>
      <c r="AG178" s="119"/>
      <c r="AH178" s="114"/>
      <c r="AI178" s="114"/>
      <c r="AJ178" s="114"/>
      <c r="AK178" s="114"/>
      <c r="AL178" s="119"/>
      <c r="AM178" s="114"/>
      <c r="AN178" s="114"/>
      <c r="AO178" s="120"/>
      <c r="AP178" s="117"/>
      <c r="AQ178" s="117"/>
      <c r="AR178" s="117"/>
      <c r="AS178" s="117"/>
    </row>
    <row r="179" spans="1:45" ht="15.75" hidden="1" customHeight="1">
      <c r="A179" s="104"/>
      <c r="B179" s="104"/>
      <c r="C179" s="104">
        <f t="shared" si="0"/>
        <v>0</v>
      </c>
      <c r="D179" s="105"/>
      <c r="E179" s="122"/>
      <c r="F179" s="106">
        <f t="shared" si="1"/>
        <v>0</v>
      </c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9"/>
      <c r="T179" s="109"/>
      <c r="U179" s="107"/>
      <c r="V179" s="107"/>
      <c r="W179" s="109"/>
      <c r="X179" s="107"/>
      <c r="Y179" s="109"/>
      <c r="Z179" s="113"/>
      <c r="AA179" s="113"/>
      <c r="AB179" s="114"/>
      <c r="AC179" s="114"/>
      <c r="AD179" s="119"/>
      <c r="AE179" s="114"/>
      <c r="AF179" s="114"/>
      <c r="AG179" s="119"/>
      <c r="AH179" s="114"/>
      <c r="AI179" s="114"/>
      <c r="AJ179" s="114"/>
      <c r="AK179" s="114"/>
      <c r="AL179" s="119"/>
      <c r="AM179" s="114"/>
      <c r="AN179" s="114"/>
      <c r="AO179" s="120"/>
      <c r="AP179" s="117"/>
      <c r="AQ179" s="117"/>
      <c r="AR179" s="117"/>
      <c r="AS179" s="117"/>
    </row>
    <row r="180" spans="1:45" ht="15.75" hidden="1" customHeight="1">
      <c r="A180" s="104"/>
      <c r="B180" s="104"/>
      <c r="C180" s="104">
        <f t="shared" si="0"/>
        <v>0</v>
      </c>
      <c r="D180" s="105"/>
      <c r="E180" s="122"/>
      <c r="F180" s="106">
        <f t="shared" si="1"/>
        <v>0</v>
      </c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9"/>
      <c r="T180" s="109"/>
      <c r="U180" s="107"/>
      <c r="V180" s="107"/>
      <c r="W180" s="109"/>
      <c r="X180" s="107"/>
      <c r="Y180" s="109"/>
      <c r="Z180" s="113"/>
      <c r="AA180" s="113"/>
      <c r="AB180" s="114"/>
      <c r="AC180" s="114"/>
      <c r="AD180" s="119"/>
      <c r="AE180" s="114"/>
      <c r="AF180" s="114"/>
      <c r="AG180" s="119"/>
      <c r="AH180" s="114"/>
      <c r="AI180" s="114"/>
      <c r="AJ180" s="114"/>
      <c r="AK180" s="114"/>
      <c r="AL180" s="119"/>
      <c r="AM180" s="114"/>
      <c r="AN180" s="114"/>
      <c r="AO180" s="120"/>
      <c r="AP180" s="117"/>
      <c r="AQ180" s="117"/>
      <c r="AR180" s="117"/>
      <c r="AS180" s="117"/>
    </row>
    <row r="181" spans="1:45" ht="15.75" hidden="1" customHeight="1">
      <c r="A181" s="104"/>
      <c r="B181" s="104"/>
      <c r="C181" s="104">
        <f t="shared" si="0"/>
        <v>0</v>
      </c>
      <c r="D181" s="105"/>
      <c r="E181" s="122"/>
      <c r="F181" s="106">
        <f t="shared" si="1"/>
        <v>0</v>
      </c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9"/>
      <c r="T181" s="109"/>
      <c r="U181" s="107"/>
      <c r="V181" s="107"/>
      <c r="W181" s="109"/>
      <c r="X181" s="107"/>
      <c r="Y181" s="109"/>
      <c r="Z181" s="113"/>
      <c r="AA181" s="113"/>
      <c r="AB181" s="114"/>
      <c r="AC181" s="114"/>
      <c r="AD181" s="119"/>
      <c r="AE181" s="114"/>
      <c r="AF181" s="114"/>
      <c r="AG181" s="119"/>
      <c r="AH181" s="114"/>
      <c r="AI181" s="114"/>
      <c r="AJ181" s="114"/>
      <c r="AK181" s="114"/>
      <c r="AL181" s="119"/>
      <c r="AM181" s="114"/>
      <c r="AN181" s="114"/>
      <c r="AO181" s="120"/>
      <c r="AP181" s="117"/>
      <c r="AQ181" s="117"/>
      <c r="AR181" s="117"/>
      <c r="AS181" s="117"/>
    </row>
    <row r="182" spans="1:45" ht="15.75" hidden="1" customHeight="1">
      <c r="A182" s="104"/>
      <c r="B182" s="104"/>
      <c r="C182" s="104">
        <f t="shared" si="0"/>
        <v>0</v>
      </c>
      <c r="D182" s="105"/>
      <c r="E182" s="122"/>
      <c r="F182" s="106">
        <f t="shared" si="1"/>
        <v>0</v>
      </c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9"/>
      <c r="T182" s="109"/>
      <c r="U182" s="107"/>
      <c r="V182" s="107"/>
      <c r="W182" s="109"/>
      <c r="X182" s="107"/>
      <c r="Y182" s="109"/>
      <c r="Z182" s="113"/>
      <c r="AA182" s="113"/>
      <c r="AB182" s="114"/>
      <c r="AC182" s="114"/>
      <c r="AD182" s="119"/>
      <c r="AE182" s="114"/>
      <c r="AF182" s="114"/>
      <c r="AG182" s="119"/>
      <c r="AH182" s="114"/>
      <c r="AI182" s="114"/>
      <c r="AJ182" s="114"/>
      <c r="AK182" s="114"/>
      <c r="AL182" s="119"/>
      <c r="AM182" s="114"/>
      <c r="AN182" s="114"/>
      <c r="AO182" s="120"/>
      <c r="AP182" s="117"/>
      <c r="AQ182" s="117"/>
      <c r="AR182" s="117"/>
      <c r="AS182" s="117"/>
    </row>
    <row r="183" spans="1:45" ht="15.75" hidden="1" customHeight="1">
      <c r="A183" s="104"/>
      <c r="B183" s="104"/>
      <c r="C183" s="104">
        <f t="shared" si="0"/>
        <v>0</v>
      </c>
      <c r="D183" s="105"/>
      <c r="E183" s="122"/>
      <c r="F183" s="106">
        <f t="shared" si="1"/>
        <v>0</v>
      </c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9"/>
      <c r="T183" s="109"/>
      <c r="U183" s="107"/>
      <c r="V183" s="107"/>
      <c r="W183" s="109"/>
      <c r="X183" s="107"/>
      <c r="Y183" s="109"/>
      <c r="Z183" s="113"/>
      <c r="AA183" s="113"/>
      <c r="AB183" s="114"/>
      <c r="AC183" s="114"/>
      <c r="AD183" s="119"/>
      <c r="AE183" s="114"/>
      <c r="AF183" s="114"/>
      <c r="AG183" s="119"/>
      <c r="AH183" s="114"/>
      <c r="AI183" s="114"/>
      <c r="AJ183" s="114"/>
      <c r="AK183" s="114"/>
      <c r="AL183" s="119"/>
      <c r="AM183" s="114"/>
      <c r="AN183" s="114"/>
      <c r="AO183" s="120"/>
      <c r="AP183" s="117"/>
      <c r="AQ183" s="117"/>
      <c r="AR183" s="117"/>
      <c r="AS183" s="117"/>
    </row>
    <row r="184" spans="1:45" ht="15.75" hidden="1" customHeight="1">
      <c r="A184" s="104"/>
      <c r="B184" s="104"/>
      <c r="C184" s="104">
        <f t="shared" si="0"/>
        <v>0</v>
      </c>
      <c r="D184" s="105"/>
      <c r="E184" s="122"/>
      <c r="F184" s="106">
        <f t="shared" si="1"/>
        <v>0</v>
      </c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9"/>
      <c r="T184" s="109"/>
      <c r="U184" s="107"/>
      <c r="V184" s="107"/>
      <c r="W184" s="109"/>
      <c r="X184" s="107"/>
      <c r="Y184" s="109"/>
      <c r="Z184" s="113"/>
      <c r="AA184" s="113"/>
      <c r="AB184" s="114"/>
      <c r="AC184" s="114"/>
      <c r="AD184" s="119"/>
      <c r="AE184" s="114"/>
      <c r="AF184" s="114"/>
      <c r="AG184" s="119"/>
      <c r="AH184" s="114"/>
      <c r="AI184" s="114"/>
      <c r="AJ184" s="114"/>
      <c r="AK184" s="114"/>
      <c r="AL184" s="119"/>
      <c r="AM184" s="114"/>
      <c r="AN184" s="114"/>
      <c r="AO184" s="120"/>
      <c r="AP184" s="117"/>
      <c r="AQ184" s="117"/>
      <c r="AR184" s="117"/>
      <c r="AS184" s="117"/>
    </row>
    <row r="185" spans="1:45" ht="15.75" hidden="1" customHeight="1">
      <c r="A185" s="104"/>
      <c r="B185" s="104"/>
      <c r="C185" s="104">
        <f t="shared" si="0"/>
        <v>0</v>
      </c>
      <c r="D185" s="105"/>
      <c r="E185" s="122"/>
      <c r="F185" s="106">
        <f t="shared" si="1"/>
        <v>0</v>
      </c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9"/>
      <c r="T185" s="109"/>
      <c r="U185" s="107"/>
      <c r="V185" s="107"/>
      <c r="W185" s="109"/>
      <c r="X185" s="107"/>
      <c r="Y185" s="109"/>
      <c r="Z185" s="113"/>
      <c r="AA185" s="113"/>
      <c r="AB185" s="114"/>
      <c r="AC185" s="114"/>
      <c r="AD185" s="119"/>
      <c r="AE185" s="114"/>
      <c r="AF185" s="114"/>
      <c r="AG185" s="119"/>
      <c r="AH185" s="114"/>
      <c r="AI185" s="114"/>
      <c r="AJ185" s="114"/>
      <c r="AK185" s="114"/>
      <c r="AL185" s="119"/>
      <c r="AM185" s="114"/>
      <c r="AN185" s="114"/>
      <c r="AO185" s="120"/>
      <c r="AP185" s="117"/>
      <c r="AQ185" s="117"/>
      <c r="AR185" s="117"/>
      <c r="AS185" s="117"/>
    </row>
    <row r="186" spans="1:45" ht="15.75" hidden="1" customHeight="1">
      <c r="A186" s="104"/>
      <c r="B186" s="104"/>
      <c r="C186" s="104">
        <f t="shared" si="0"/>
        <v>0</v>
      </c>
      <c r="D186" s="105"/>
      <c r="E186" s="122"/>
      <c r="F186" s="106">
        <f t="shared" si="1"/>
        <v>0</v>
      </c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9"/>
      <c r="T186" s="109"/>
      <c r="U186" s="107"/>
      <c r="V186" s="107"/>
      <c r="W186" s="109"/>
      <c r="X186" s="107"/>
      <c r="Y186" s="109"/>
      <c r="Z186" s="113"/>
      <c r="AA186" s="113"/>
      <c r="AB186" s="114"/>
      <c r="AC186" s="114"/>
      <c r="AD186" s="119"/>
      <c r="AE186" s="114"/>
      <c r="AF186" s="114"/>
      <c r="AG186" s="119"/>
      <c r="AH186" s="114"/>
      <c r="AI186" s="114"/>
      <c r="AJ186" s="114"/>
      <c r="AK186" s="114"/>
      <c r="AL186" s="119"/>
      <c r="AM186" s="114"/>
      <c r="AN186" s="114"/>
      <c r="AO186" s="120"/>
      <c r="AP186" s="117"/>
      <c r="AQ186" s="117"/>
      <c r="AR186" s="117"/>
      <c r="AS186" s="117"/>
    </row>
    <row r="187" spans="1:45" ht="15.75" hidden="1" customHeight="1">
      <c r="A187" s="104"/>
      <c r="B187" s="104"/>
      <c r="C187" s="104">
        <f t="shared" si="0"/>
        <v>0</v>
      </c>
      <c r="D187" s="105"/>
      <c r="E187" s="122"/>
      <c r="F187" s="106">
        <f t="shared" si="1"/>
        <v>0</v>
      </c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9"/>
      <c r="T187" s="109"/>
      <c r="U187" s="107"/>
      <c r="V187" s="107"/>
      <c r="W187" s="109"/>
      <c r="X187" s="107"/>
      <c r="Y187" s="109"/>
      <c r="Z187" s="113"/>
      <c r="AA187" s="113"/>
      <c r="AB187" s="114"/>
      <c r="AC187" s="114"/>
      <c r="AD187" s="119"/>
      <c r="AE187" s="114"/>
      <c r="AF187" s="114"/>
      <c r="AG187" s="119"/>
      <c r="AH187" s="114"/>
      <c r="AI187" s="114"/>
      <c r="AJ187" s="114"/>
      <c r="AK187" s="114"/>
      <c r="AL187" s="119"/>
      <c r="AM187" s="114"/>
      <c r="AN187" s="114"/>
      <c r="AO187" s="120"/>
      <c r="AP187" s="117"/>
      <c r="AQ187" s="117"/>
      <c r="AR187" s="117"/>
      <c r="AS187" s="117"/>
    </row>
    <row r="188" spans="1:45" ht="15.75" hidden="1" customHeight="1">
      <c r="A188" s="104"/>
      <c r="B188" s="104"/>
      <c r="C188" s="104">
        <f t="shared" si="0"/>
        <v>0</v>
      </c>
      <c r="D188" s="105"/>
      <c r="E188" s="122"/>
      <c r="F188" s="106">
        <f t="shared" si="1"/>
        <v>0</v>
      </c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9"/>
      <c r="T188" s="109"/>
      <c r="U188" s="107"/>
      <c r="V188" s="107"/>
      <c r="W188" s="109"/>
      <c r="X188" s="107"/>
      <c r="Y188" s="109"/>
      <c r="Z188" s="113"/>
      <c r="AA188" s="113"/>
      <c r="AB188" s="114"/>
      <c r="AC188" s="114"/>
      <c r="AD188" s="119"/>
      <c r="AE188" s="114"/>
      <c r="AF188" s="114"/>
      <c r="AG188" s="119"/>
      <c r="AH188" s="114"/>
      <c r="AI188" s="114"/>
      <c r="AJ188" s="114"/>
      <c r="AK188" s="114"/>
      <c r="AL188" s="119"/>
      <c r="AM188" s="114"/>
      <c r="AN188" s="114"/>
      <c r="AO188" s="120"/>
      <c r="AP188" s="117"/>
      <c r="AQ188" s="117"/>
      <c r="AR188" s="117"/>
      <c r="AS188" s="117"/>
    </row>
    <row r="189" spans="1:45" ht="15.75" hidden="1" customHeight="1">
      <c r="A189" s="104"/>
      <c r="B189" s="104"/>
      <c r="C189" s="104">
        <f t="shared" si="0"/>
        <v>0</v>
      </c>
      <c r="D189" s="105"/>
      <c r="E189" s="122"/>
      <c r="F189" s="106">
        <f t="shared" si="1"/>
        <v>0</v>
      </c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9"/>
      <c r="T189" s="109"/>
      <c r="U189" s="107"/>
      <c r="V189" s="107"/>
      <c r="W189" s="109"/>
      <c r="X189" s="107"/>
      <c r="Y189" s="109"/>
      <c r="Z189" s="113"/>
      <c r="AA189" s="113"/>
      <c r="AB189" s="114"/>
      <c r="AC189" s="114"/>
      <c r="AD189" s="119"/>
      <c r="AE189" s="114"/>
      <c r="AF189" s="114"/>
      <c r="AG189" s="119"/>
      <c r="AH189" s="114"/>
      <c r="AI189" s="114"/>
      <c r="AJ189" s="114"/>
      <c r="AK189" s="114"/>
      <c r="AL189" s="119"/>
      <c r="AM189" s="114"/>
      <c r="AN189" s="114"/>
      <c r="AO189" s="120"/>
      <c r="AP189" s="117"/>
      <c r="AQ189" s="117"/>
      <c r="AR189" s="117"/>
      <c r="AS189" s="117"/>
    </row>
    <row r="190" spans="1:45" ht="15.75" hidden="1" customHeight="1">
      <c r="A190" s="104"/>
      <c r="B190" s="104"/>
      <c r="C190" s="104">
        <f t="shared" si="0"/>
        <v>0</v>
      </c>
      <c r="D190" s="105"/>
      <c r="E190" s="122"/>
      <c r="F190" s="106">
        <f t="shared" si="1"/>
        <v>0</v>
      </c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9"/>
      <c r="T190" s="109"/>
      <c r="U190" s="107"/>
      <c r="V190" s="107"/>
      <c r="W190" s="109"/>
      <c r="X190" s="107"/>
      <c r="Y190" s="109"/>
      <c r="Z190" s="113"/>
      <c r="AA190" s="113"/>
      <c r="AB190" s="114"/>
      <c r="AC190" s="114"/>
      <c r="AD190" s="119"/>
      <c r="AE190" s="114"/>
      <c r="AF190" s="114"/>
      <c r="AG190" s="119"/>
      <c r="AH190" s="114"/>
      <c r="AI190" s="114"/>
      <c r="AJ190" s="114"/>
      <c r="AK190" s="114"/>
      <c r="AL190" s="119"/>
      <c r="AM190" s="114"/>
      <c r="AN190" s="114"/>
      <c r="AO190" s="120"/>
      <c r="AP190" s="117"/>
      <c r="AQ190" s="117"/>
      <c r="AR190" s="117"/>
      <c r="AS190" s="117"/>
    </row>
    <row r="191" spans="1:45" ht="15.75" hidden="1" customHeight="1">
      <c r="A191" s="104"/>
      <c r="B191" s="104"/>
      <c r="C191" s="104">
        <f t="shared" si="0"/>
        <v>0</v>
      </c>
      <c r="D191" s="105"/>
      <c r="E191" s="122"/>
      <c r="F191" s="106">
        <f t="shared" si="1"/>
        <v>0</v>
      </c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9"/>
      <c r="T191" s="109"/>
      <c r="U191" s="107"/>
      <c r="V191" s="107"/>
      <c r="W191" s="109"/>
      <c r="X191" s="107"/>
      <c r="Y191" s="109"/>
      <c r="Z191" s="113"/>
      <c r="AA191" s="113"/>
      <c r="AB191" s="114"/>
      <c r="AC191" s="114"/>
      <c r="AD191" s="119"/>
      <c r="AE191" s="114"/>
      <c r="AF191" s="114"/>
      <c r="AG191" s="119"/>
      <c r="AH191" s="114"/>
      <c r="AI191" s="114"/>
      <c r="AJ191" s="114"/>
      <c r="AK191" s="114"/>
      <c r="AL191" s="119"/>
      <c r="AM191" s="114"/>
      <c r="AN191" s="114"/>
      <c r="AO191" s="120"/>
      <c r="AP191" s="117"/>
      <c r="AQ191" s="117"/>
      <c r="AR191" s="117"/>
      <c r="AS191" s="117"/>
    </row>
    <row r="192" spans="1:45" ht="15.75" hidden="1" customHeight="1">
      <c r="A192" s="104"/>
      <c r="B192" s="104"/>
      <c r="C192" s="104">
        <f t="shared" si="0"/>
        <v>0</v>
      </c>
      <c r="D192" s="105"/>
      <c r="E192" s="122"/>
      <c r="F192" s="106">
        <f t="shared" si="1"/>
        <v>0</v>
      </c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9"/>
      <c r="T192" s="109"/>
      <c r="U192" s="107"/>
      <c r="V192" s="107"/>
      <c r="W192" s="109"/>
      <c r="X192" s="107"/>
      <c r="Y192" s="109"/>
      <c r="Z192" s="113"/>
      <c r="AA192" s="113"/>
      <c r="AB192" s="114"/>
      <c r="AC192" s="114"/>
      <c r="AD192" s="119"/>
      <c r="AE192" s="114"/>
      <c r="AF192" s="114"/>
      <c r="AG192" s="119"/>
      <c r="AH192" s="114"/>
      <c r="AI192" s="114"/>
      <c r="AJ192" s="114"/>
      <c r="AK192" s="114"/>
      <c r="AL192" s="119"/>
      <c r="AM192" s="114"/>
      <c r="AN192" s="114"/>
      <c r="AO192" s="120"/>
      <c r="AP192" s="117"/>
      <c r="AQ192" s="117"/>
      <c r="AR192" s="117"/>
      <c r="AS192" s="117"/>
    </row>
    <row r="193" spans="1:45" ht="15.75" hidden="1" customHeight="1">
      <c r="A193" s="104"/>
      <c r="B193" s="104"/>
      <c r="C193" s="104">
        <f t="shared" si="0"/>
        <v>0</v>
      </c>
      <c r="D193" s="105"/>
      <c r="E193" s="122"/>
      <c r="F193" s="106">
        <f t="shared" si="1"/>
        <v>0</v>
      </c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9"/>
      <c r="T193" s="109"/>
      <c r="U193" s="107"/>
      <c r="V193" s="107"/>
      <c r="W193" s="109"/>
      <c r="X193" s="107"/>
      <c r="Y193" s="109"/>
      <c r="Z193" s="113"/>
      <c r="AA193" s="113"/>
      <c r="AB193" s="114"/>
      <c r="AC193" s="114"/>
      <c r="AD193" s="119"/>
      <c r="AE193" s="114"/>
      <c r="AF193" s="114"/>
      <c r="AG193" s="119"/>
      <c r="AH193" s="114"/>
      <c r="AI193" s="114"/>
      <c r="AJ193" s="114"/>
      <c r="AK193" s="114"/>
      <c r="AL193" s="119"/>
      <c r="AM193" s="114"/>
      <c r="AN193" s="114"/>
      <c r="AO193" s="120"/>
      <c r="AP193" s="117"/>
      <c r="AQ193" s="117"/>
      <c r="AR193" s="117"/>
      <c r="AS193" s="117"/>
    </row>
    <row r="194" spans="1:45" ht="15.75" hidden="1" customHeight="1">
      <c r="A194" s="104"/>
      <c r="B194" s="104"/>
      <c r="C194" s="104">
        <f t="shared" si="0"/>
        <v>0</v>
      </c>
      <c r="D194" s="105"/>
      <c r="E194" s="122"/>
      <c r="F194" s="106">
        <f t="shared" si="1"/>
        <v>0</v>
      </c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9"/>
      <c r="T194" s="109"/>
      <c r="U194" s="107"/>
      <c r="V194" s="107"/>
      <c r="W194" s="109"/>
      <c r="X194" s="107"/>
      <c r="Y194" s="109"/>
      <c r="Z194" s="113"/>
      <c r="AA194" s="113"/>
      <c r="AB194" s="114"/>
      <c r="AC194" s="114"/>
      <c r="AD194" s="119"/>
      <c r="AE194" s="114"/>
      <c r="AF194" s="114"/>
      <c r="AG194" s="119"/>
      <c r="AH194" s="114"/>
      <c r="AI194" s="114"/>
      <c r="AJ194" s="114"/>
      <c r="AK194" s="114"/>
      <c r="AL194" s="119"/>
      <c r="AM194" s="114"/>
      <c r="AN194" s="114"/>
      <c r="AO194" s="120"/>
      <c r="AP194" s="117"/>
      <c r="AQ194" s="117"/>
      <c r="AR194" s="117"/>
      <c r="AS194" s="117"/>
    </row>
    <row r="195" spans="1:45" ht="15.75" hidden="1" customHeight="1">
      <c r="A195" s="104"/>
      <c r="B195" s="104"/>
      <c r="C195" s="104">
        <f t="shared" si="0"/>
        <v>0</v>
      </c>
      <c r="D195" s="105"/>
      <c r="E195" s="122"/>
      <c r="F195" s="106">
        <f t="shared" si="1"/>
        <v>0</v>
      </c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9"/>
      <c r="T195" s="109"/>
      <c r="U195" s="107"/>
      <c r="V195" s="107"/>
      <c r="W195" s="109"/>
      <c r="X195" s="107"/>
      <c r="Y195" s="109"/>
      <c r="Z195" s="113"/>
      <c r="AA195" s="113"/>
      <c r="AB195" s="114"/>
      <c r="AC195" s="114"/>
      <c r="AD195" s="119"/>
      <c r="AE195" s="114"/>
      <c r="AF195" s="114"/>
      <c r="AG195" s="119"/>
      <c r="AH195" s="114"/>
      <c r="AI195" s="114"/>
      <c r="AJ195" s="114"/>
      <c r="AK195" s="114"/>
      <c r="AL195" s="119"/>
      <c r="AM195" s="114"/>
      <c r="AN195" s="114"/>
      <c r="AO195" s="120"/>
      <c r="AP195" s="117"/>
      <c r="AQ195" s="117"/>
      <c r="AR195" s="117"/>
      <c r="AS195" s="117"/>
    </row>
    <row r="196" spans="1:45" ht="15.75" hidden="1" customHeight="1">
      <c r="A196" s="104"/>
      <c r="B196" s="104"/>
      <c r="C196" s="104">
        <f t="shared" si="0"/>
        <v>0</v>
      </c>
      <c r="D196" s="105"/>
      <c r="E196" s="122"/>
      <c r="F196" s="106">
        <f t="shared" si="1"/>
        <v>0</v>
      </c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9"/>
      <c r="T196" s="109"/>
      <c r="U196" s="107"/>
      <c r="V196" s="107"/>
      <c r="W196" s="109"/>
      <c r="X196" s="107"/>
      <c r="Y196" s="109"/>
      <c r="Z196" s="113"/>
      <c r="AA196" s="113"/>
      <c r="AB196" s="114"/>
      <c r="AC196" s="114"/>
      <c r="AD196" s="119"/>
      <c r="AE196" s="114"/>
      <c r="AF196" s="114"/>
      <c r="AG196" s="119"/>
      <c r="AH196" s="114"/>
      <c r="AI196" s="114"/>
      <c r="AJ196" s="114"/>
      <c r="AK196" s="114"/>
      <c r="AL196" s="119"/>
      <c r="AM196" s="114"/>
      <c r="AN196" s="114"/>
      <c r="AO196" s="120"/>
      <c r="AP196" s="117"/>
      <c r="AQ196" s="117"/>
      <c r="AR196" s="117"/>
      <c r="AS196" s="117"/>
    </row>
    <row r="197" spans="1:45" ht="15.75" hidden="1" customHeight="1">
      <c r="A197" s="104"/>
      <c r="B197" s="104"/>
      <c r="C197" s="104">
        <f t="shared" si="0"/>
        <v>0</v>
      </c>
      <c r="D197" s="105"/>
      <c r="E197" s="122"/>
      <c r="F197" s="106">
        <f t="shared" si="1"/>
        <v>0</v>
      </c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9"/>
      <c r="T197" s="109"/>
      <c r="U197" s="107"/>
      <c r="V197" s="107"/>
      <c r="W197" s="109"/>
      <c r="X197" s="107"/>
      <c r="Y197" s="109"/>
      <c r="Z197" s="113"/>
      <c r="AA197" s="113"/>
      <c r="AB197" s="114"/>
      <c r="AC197" s="114"/>
      <c r="AD197" s="119"/>
      <c r="AE197" s="114"/>
      <c r="AF197" s="114"/>
      <c r="AG197" s="119"/>
      <c r="AH197" s="114"/>
      <c r="AI197" s="114"/>
      <c r="AJ197" s="114"/>
      <c r="AK197" s="114"/>
      <c r="AL197" s="119"/>
      <c r="AM197" s="114"/>
      <c r="AN197" s="114"/>
      <c r="AO197" s="120"/>
      <c r="AP197" s="117"/>
      <c r="AQ197" s="117"/>
      <c r="AR197" s="117"/>
      <c r="AS197" s="117"/>
    </row>
    <row r="198" spans="1:45" ht="15.75" hidden="1" customHeight="1">
      <c r="A198" s="104"/>
      <c r="B198" s="104"/>
      <c r="C198" s="104">
        <f t="shared" si="0"/>
        <v>0</v>
      </c>
      <c r="D198" s="105"/>
      <c r="E198" s="122"/>
      <c r="F198" s="106">
        <f t="shared" si="1"/>
        <v>0</v>
      </c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9"/>
      <c r="T198" s="109"/>
      <c r="U198" s="107"/>
      <c r="V198" s="107"/>
      <c r="W198" s="109"/>
      <c r="X198" s="107"/>
      <c r="Y198" s="109"/>
      <c r="Z198" s="113"/>
      <c r="AA198" s="113"/>
      <c r="AB198" s="114"/>
      <c r="AC198" s="114"/>
      <c r="AD198" s="119"/>
      <c r="AE198" s="114"/>
      <c r="AF198" s="114"/>
      <c r="AG198" s="119"/>
      <c r="AH198" s="114"/>
      <c r="AI198" s="114"/>
      <c r="AJ198" s="114"/>
      <c r="AK198" s="114"/>
      <c r="AL198" s="119"/>
      <c r="AM198" s="114"/>
      <c r="AN198" s="114"/>
      <c r="AO198" s="120"/>
      <c r="AP198" s="117"/>
      <c r="AQ198" s="117"/>
      <c r="AR198" s="117"/>
      <c r="AS198" s="117"/>
    </row>
    <row r="199" spans="1:45" ht="15.75" hidden="1" customHeight="1">
      <c r="A199" s="104"/>
      <c r="B199" s="104"/>
      <c r="C199" s="104">
        <f t="shared" si="0"/>
        <v>0</v>
      </c>
      <c r="D199" s="105"/>
      <c r="E199" s="122"/>
      <c r="F199" s="106">
        <f t="shared" si="1"/>
        <v>0</v>
      </c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9"/>
      <c r="T199" s="109"/>
      <c r="U199" s="107"/>
      <c r="V199" s="107"/>
      <c r="W199" s="109"/>
      <c r="X199" s="107"/>
      <c r="Y199" s="109"/>
      <c r="Z199" s="113"/>
      <c r="AA199" s="113"/>
      <c r="AB199" s="114"/>
      <c r="AC199" s="114"/>
      <c r="AD199" s="119"/>
      <c r="AE199" s="114"/>
      <c r="AF199" s="114"/>
      <c r="AG199" s="119"/>
      <c r="AH199" s="114"/>
      <c r="AI199" s="114"/>
      <c r="AJ199" s="114"/>
      <c r="AK199" s="114"/>
      <c r="AL199" s="119"/>
      <c r="AM199" s="114"/>
      <c r="AN199" s="114"/>
      <c r="AO199" s="120"/>
      <c r="AP199" s="117"/>
      <c r="AQ199" s="117"/>
      <c r="AR199" s="117"/>
      <c r="AS199" s="117"/>
    </row>
    <row r="200" spans="1:45" ht="15.75" hidden="1" customHeight="1">
      <c r="A200" s="104"/>
      <c r="B200" s="104"/>
      <c r="C200" s="104">
        <f t="shared" si="0"/>
        <v>0</v>
      </c>
      <c r="D200" s="105"/>
      <c r="E200" s="122"/>
      <c r="F200" s="106">
        <f t="shared" si="1"/>
        <v>0</v>
      </c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9"/>
      <c r="T200" s="109"/>
      <c r="U200" s="107"/>
      <c r="V200" s="107"/>
      <c r="W200" s="109"/>
      <c r="X200" s="107"/>
      <c r="Y200" s="109"/>
      <c r="Z200" s="113"/>
      <c r="AA200" s="113"/>
      <c r="AB200" s="114"/>
      <c r="AC200" s="114"/>
      <c r="AD200" s="119"/>
      <c r="AE200" s="114"/>
      <c r="AF200" s="114"/>
      <c r="AG200" s="119"/>
      <c r="AH200" s="114"/>
      <c r="AI200" s="114"/>
      <c r="AJ200" s="114"/>
      <c r="AK200" s="114"/>
      <c r="AL200" s="119"/>
      <c r="AM200" s="114"/>
      <c r="AN200" s="114"/>
      <c r="AO200" s="149"/>
      <c r="AP200" s="117"/>
      <c r="AQ200" s="117"/>
      <c r="AR200" s="117"/>
      <c r="AS200" s="117"/>
    </row>
    <row r="201" spans="1:45" ht="15.75" hidden="1" customHeight="1">
      <c r="A201" s="104"/>
      <c r="B201" s="104"/>
      <c r="C201" s="104">
        <f t="shared" si="0"/>
        <v>0</v>
      </c>
      <c r="D201" s="105"/>
      <c r="E201" s="122"/>
      <c r="F201" s="106">
        <f t="shared" si="1"/>
        <v>0</v>
      </c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9"/>
      <c r="T201" s="109"/>
      <c r="U201" s="107"/>
      <c r="V201" s="107"/>
      <c r="W201" s="109"/>
      <c r="X201" s="107"/>
      <c r="Y201" s="109"/>
      <c r="Z201" s="113"/>
      <c r="AA201" s="113"/>
      <c r="AB201" s="114"/>
      <c r="AC201" s="114"/>
      <c r="AD201" s="119"/>
      <c r="AE201" s="114"/>
      <c r="AF201" s="114"/>
      <c r="AG201" s="119"/>
      <c r="AH201" s="114"/>
      <c r="AI201" s="114"/>
      <c r="AJ201" s="114"/>
      <c r="AK201" s="114"/>
      <c r="AL201" s="119"/>
      <c r="AM201" s="114"/>
      <c r="AN201" s="114"/>
      <c r="AO201" s="149"/>
      <c r="AP201" s="117"/>
      <c r="AQ201" s="117"/>
      <c r="AR201" s="117"/>
      <c r="AS201" s="117"/>
    </row>
    <row r="202" spans="1:45" ht="15.75" hidden="1" customHeight="1">
      <c r="A202" s="104"/>
      <c r="B202" s="104"/>
      <c r="C202" s="104">
        <f t="shared" si="0"/>
        <v>0</v>
      </c>
      <c r="D202" s="105"/>
      <c r="E202" s="122"/>
      <c r="F202" s="106">
        <f t="shared" si="1"/>
        <v>0</v>
      </c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9"/>
      <c r="T202" s="109"/>
      <c r="U202" s="107"/>
      <c r="V202" s="107"/>
      <c r="W202" s="109"/>
      <c r="X202" s="107"/>
      <c r="Y202" s="109"/>
      <c r="Z202" s="113"/>
      <c r="AA202" s="113"/>
      <c r="AB202" s="114"/>
      <c r="AC202" s="114"/>
      <c r="AD202" s="119"/>
      <c r="AE202" s="114"/>
      <c r="AF202" s="114"/>
      <c r="AG202" s="119"/>
      <c r="AH202" s="114"/>
      <c r="AI202" s="114"/>
      <c r="AJ202" s="114"/>
      <c r="AK202" s="114"/>
      <c r="AL202" s="119"/>
      <c r="AM202" s="114"/>
      <c r="AN202" s="114"/>
      <c r="AO202" s="149"/>
      <c r="AP202" s="117"/>
      <c r="AQ202" s="117"/>
      <c r="AR202" s="117"/>
      <c r="AS202" s="117"/>
    </row>
    <row r="203" spans="1:45" ht="15.75" hidden="1" customHeight="1">
      <c r="A203" s="104"/>
      <c r="B203" s="104"/>
      <c r="C203" s="104">
        <f t="shared" si="0"/>
        <v>0</v>
      </c>
      <c r="D203" s="105"/>
      <c r="E203" s="122"/>
      <c r="F203" s="106">
        <f t="shared" si="1"/>
        <v>0</v>
      </c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9"/>
      <c r="T203" s="109"/>
      <c r="U203" s="107"/>
      <c r="V203" s="107"/>
      <c r="W203" s="109"/>
      <c r="X203" s="107"/>
      <c r="Y203" s="109"/>
      <c r="Z203" s="113"/>
      <c r="AA203" s="113"/>
      <c r="AB203" s="114"/>
      <c r="AC203" s="114"/>
      <c r="AD203" s="119"/>
      <c r="AE203" s="114"/>
      <c r="AF203" s="114"/>
      <c r="AG203" s="119"/>
      <c r="AH203" s="114"/>
      <c r="AI203" s="114"/>
      <c r="AJ203" s="114"/>
      <c r="AK203" s="114"/>
      <c r="AL203" s="119"/>
      <c r="AM203" s="114"/>
      <c r="AN203" s="114"/>
      <c r="AO203" s="149"/>
      <c r="AP203" s="117"/>
      <c r="AQ203" s="117"/>
      <c r="AR203" s="117"/>
      <c r="AS203" s="117"/>
    </row>
    <row r="204" spans="1:45" ht="15.75" hidden="1" customHeight="1">
      <c r="A204" s="104"/>
      <c r="B204" s="104"/>
      <c r="C204" s="104">
        <f t="shared" si="0"/>
        <v>0</v>
      </c>
      <c r="D204" s="105"/>
      <c r="E204" s="122"/>
      <c r="F204" s="106">
        <f t="shared" si="1"/>
        <v>0</v>
      </c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9"/>
      <c r="T204" s="109"/>
      <c r="U204" s="107"/>
      <c r="V204" s="107"/>
      <c r="W204" s="109"/>
      <c r="X204" s="107"/>
      <c r="Y204" s="109"/>
      <c r="Z204" s="113"/>
      <c r="AA204" s="113"/>
      <c r="AB204" s="114"/>
      <c r="AC204" s="114"/>
      <c r="AD204" s="119"/>
      <c r="AE204" s="114"/>
      <c r="AF204" s="114"/>
      <c r="AG204" s="119"/>
      <c r="AH204" s="114"/>
      <c r="AI204" s="114"/>
      <c r="AJ204" s="114"/>
      <c r="AK204" s="114"/>
      <c r="AL204" s="119"/>
      <c r="AM204" s="114"/>
      <c r="AN204" s="114"/>
      <c r="AO204" s="149"/>
      <c r="AP204" s="117"/>
      <c r="AQ204" s="117"/>
      <c r="AR204" s="117"/>
      <c r="AS204" s="117"/>
    </row>
    <row r="205" spans="1:45" ht="15.75" hidden="1" customHeight="1">
      <c r="A205" s="104"/>
      <c r="B205" s="104"/>
      <c r="C205" s="104">
        <f t="shared" si="0"/>
        <v>0</v>
      </c>
      <c r="D205" s="105"/>
      <c r="E205" s="122"/>
      <c r="F205" s="106">
        <f t="shared" si="1"/>
        <v>0</v>
      </c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9"/>
      <c r="T205" s="109"/>
      <c r="U205" s="107"/>
      <c r="V205" s="107"/>
      <c r="W205" s="109"/>
      <c r="X205" s="107"/>
      <c r="Y205" s="109"/>
      <c r="Z205" s="113"/>
      <c r="AA205" s="113"/>
      <c r="AB205" s="114"/>
      <c r="AC205" s="114"/>
      <c r="AD205" s="119"/>
      <c r="AE205" s="114"/>
      <c r="AF205" s="114"/>
      <c r="AG205" s="119"/>
      <c r="AH205" s="114"/>
      <c r="AI205" s="114"/>
      <c r="AJ205" s="114"/>
      <c r="AK205" s="114"/>
      <c r="AL205" s="119"/>
      <c r="AM205" s="114"/>
      <c r="AN205" s="114"/>
      <c r="AO205" s="149"/>
      <c r="AP205" s="117"/>
      <c r="AQ205" s="117"/>
      <c r="AR205" s="117"/>
      <c r="AS205" s="117"/>
    </row>
    <row r="206" spans="1:45" ht="15.75" hidden="1" customHeight="1">
      <c r="A206" s="104"/>
      <c r="B206" s="104"/>
      <c r="C206" s="104">
        <f t="shared" si="0"/>
        <v>0</v>
      </c>
      <c r="D206" s="105"/>
      <c r="E206" s="122"/>
      <c r="F206" s="106">
        <f t="shared" si="1"/>
        <v>0</v>
      </c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9"/>
      <c r="T206" s="109"/>
      <c r="U206" s="107"/>
      <c r="V206" s="107"/>
      <c r="W206" s="109"/>
      <c r="X206" s="107"/>
      <c r="Y206" s="109"/>
      <c r="Z206" s="113"/>
      <c r="AA206" s="113"/>
      <c r="AB206" s="114"/>
      <c r="AC206" s="114"/>
      <c r="AD206" s="119"/>
      <c r="AE206" s="114"/>
      <c r="AF206" s="114"/>
      <c r="AG206" s="119"/>
      <c r="AH206" s="114"/>
      <c r="AI206" s="114"/>
      <c r="AJ206" s="114"/>
      <c r="AK206" s="114"/>
      <c r="AL206" s="119"/>
      <c r="AM206" s="114"/>
      <c r="AN206" s="114"/>
      <c r="AO206" s="149"/>
      <c r="AP206" s="117"/>
      <c r="AQ206" s="117"/>
      <c r="AR206" s="117"/>
      <c r="AS206" s="117"/>
    </row>
    <row r="207" spans="1:45" ht="15.75" hidden="1" customHeight="1">
      <c r="A207" s="104"/>
      <c r="B207" s="104"/>
      <c r="C207" s="104">
        <f t="shared" si="0"/>
        <v>0</v>
      </c>
      <c r="D207" s="105"/>
      <c r="E207" s="122"/>
      <c r="F207" s="106">
        <f t="shared" si="1"/>
        <v>0</v>
      </c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9"/>
      <c r="T207" s="109"/>
      <c r="U207" s="107"/>
      <c r="V207" s="107"/>
      <c r="W207" s="109"/>
      <c r="X207" s="107"/>
      <c r="Y207" s="109"/>
      <c r="Z207" s="113"/>
      <c r="AA207" s="113"/>
      <c r="AB207" s="114"/>
      <c r="AC207" s="114"/>
      <c r="AD207" s="119"/>
      <c r="AE207" s="114"/>
      <c r="AF207" s="114"/>
      <c r="AG207" s="119"/>
      <c r="AH207" s="114"/>
      <c r="AI207" s="114"/>
      <c r="AJ207" s="114"/>
      <c r="AK207" s="114"/>
      <c r="AL207" s="119"/>
      <c r="AM207" s="114"/>
      <c r="AN207" s="114"/>
      <c r="AO207" s="149"/>
      <c r="AP207" s="117"/>
      <c r="AQ207" s="117"/>
      <c r="AR207" s="117"/>
      <c r="AS207" s="117"/>
    </row>
    <row r="208" spans="1:45" ht="15.75" hidden="1" customHeight="1">
      <c r="A208" s="104"/>
      <c r="B208" s="104"/>
      <c r="C208" s="104">
        <f t="shared" si="0"/>
        <v>0</v>
      </c>
      <c r="D208" s="105"/>
      <c r="E208" s="122"/>
      <c r="F208" s="106">
        <f t="shared" si="1"/>
        <v>0</v>
      </c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9"/>
      <c r="T208" s="109"/>
      <c r="U208" s="107"/>
      <c r="V208" s="107"/>
      <c r="W208" s="109"/>
      <c r="X208" s="107"/>
      <c r="Y208" s="109"/>
      <c r="Z208" s="113"/>
      <c r="AA208" s="113"/>
      <c r="AB208" s="114"/>
      <c r="AC208" s="114"/>
      <c r="AD208" s="119"/>
      <c r="AE208" s="114"/>
      <c r="AF208" s="114"/>
      <c r="AG208" s="119"/>
      <c r="AH208" s="114"/>
      <c r="AI208" s="114"/>
      <c r="AJ208" s="114"/>
      <c r="AK208" s="114"/>
      <c r="AL208" s="119"/>
      <c r="AM208" s="114"/>
      <c r="AN208" s="114"/>
      <c r="AO208" s="149"/>
      <c r="AP208" s="117"/>
      <c r="AQ208" s="117"/>
      <c r="AR208" s="117"/>
      <c r="AS208" s="117"/>
    </row>
    <row r="209" spans="1:45" ht="15.75" hidden="1" customHeight="1">
      <c r="A209" s="104"/>
      <c r="B209" s="104"/>
      <c r="C209" s="104">
        <f t="shared" si="0"/>
        <v>0</v>
      </c>
      <c r="D209" s="105"/>
      <c r="E209" s="122"/>
      <c r="F209" s="106">
        <f t="shared" si="1"/>
        <v>0</v>
      </c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9"/>
      <c r="T209" s="109"/>
      <c r="U209" s="107"/>
      <c r="V209" s="107"/>
      <c r="W209" s="109"/>
      <c r="X209" s="107"/>
      <c r="Y209" s="109"/>
      <c r="Z209" s="113"/>
      <c r="AA209" s="113"/>
      <c r="AB209" s="114"/>
      <c r="AC209" s="114"/>
      <c r="AD209" s="119"/>
      <c r="AE209" s="114"/>
      <c r="AF209" s="114"/>
      <c r="AG209" s="119"/>
      <c r="AH209" s="114"/>
      <c r="AI209" s="114"/>
      <c r="AJ209" s="114"/>
      <c r="AK209" s="114"/>
      <c r="AL209" s="119"/>
      <c r="AM209" s="114"/>
      <c r="AN209" s="114"/>
      <c r="AO209" s="149"/>
      <c r="AP209" s="117"/>
      <c r="AQ209" s="117"/>
      <c r="AR209" s="117"/>
      <c r="AS209" s="117"/>
    </row>
    <row r="210" spans="1:45" ht="15.75" hidden="1" customHeight="1">
      <c r="A210" s="104"/>
      <c r="B210" s="104"/>
      <c r="C210" s="104">
        <f t="shared" si="0"/>
        <v>0</v>
      </c>
      <c r="D210" s="105"/>
      <c r="E210" s="122"/>
      <c r="F210" s="106">
        <f t="shared" si="1"/>
        <v>0</v>
      </c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9"/>
      <c r="T210" s="109"/>
      <c r="U210" s="107"/>
      <c r="V210" s="107"/>
      <c r="W210" s="109"/>
      <c r="X210" s="107"/>
      <c r="Y210" s="109"/>
      <c r="Z210" s="113"/>
      <c r="AA210" s="113"/>
      <c r="AB210" s="114"/>
      <c r="AC210" s="114"/>
      <c r="AD210" s="119"/>
      <c r="AE210" s="114"/>
      <c r="AF210" s="114"/>
      <c r="AG210" s="119"/>
      <c r="AH210" s="114"/>
      <c r="AI210" s="114"/>
      <c r="AJ210" s="114"/>
      <c r="AK210" s="114"/>
      <c r="AL210" s="119"/>
      <c r="AM210" s="114"/>
      <c r="AN210" s="114"/>
      <c r="AO210" s="149"/>
      <c r="AP210" s="117"/>
      <c r="AQ210" s="117"/>
      <c r="AR210" s="117"/>
      <c r="AS210" s="117"/>
    </row>
    <row r="211" spans="1:45" ht="15.75" hidden="1" customHeight="1">
      <c r="A211" s="104"/>
      <c r="B211" s="104"/>
      <c r="C211" s="104">
        <f t="shared" si="0"/>
        <v>0</v>
      </c>
      <c r="D211" s="105"/>
      <c r="E211" s="122"/>
      <c r="F211" s="106">
        <f t="shared" si="1"/>
        <v>0</v>
      </c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9"/>
      <c r="T211" s="109"/>
      <c r="U211" s="107"/>
      <c r="V211" s="107"/>
      <c r="W211" s="109"/>
      <c r="X211" s="107"/>
      <c r="Y211" s="109"/>
      <c r="Z211" s="113"/>
      <c r="AA211" s="113"/>
      <c r="AB211" s="114"/>
      <c r="AC211" s="114"/>
      <c r="AD211" s="119"/>
      <c r="AE211" s="114"/>
      <c r="AF211" s="114"/>
      <c r="AG211" s="119"/>
      <c r="AH211" s="114"/>
      <c r="AI211" s="114"/>
      <c r="AJ211" s="114"/>
      <c r="AK211" s="114"/>
      <c r="AL211" s="119"/>
      <c r="AM211" s="114"/>
      <c r="AN211" s="114"/>
      <c r="AO211" s="149"/>
      <c r="AP211" s="117"/>
      <c r="AQ211" s="117"/>
      <c r="AR211" s="117"/>
      <c r="AS211" s="117"/>
    </row>
    <row r="212" spans="1:45" ht="15.75" hidden="1" customHeight="1">
      <c r="A212" s="104"/>
      <c r="B212" s="104"/>
      <c r="C212" s="104">
        <f t="shared" si="0"/>
        <v>0</v>
      </c>
      <c r="D212" s="105"/>
      <c r="E212" s="122"/>
      <c r="F212" s="106">
        <f t="shared" si="1"/>
        <v>0</v>
      </c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9"/>
      <c r="T212" s="109"/>
      <c r="U212" s="107"/>
      <c r="V212" s="107"/>
      <c r="W212" s="109"/>
      <c r="X212" s="107"/>
      <c r="Y212" s="109"/>
      <c r="Z212" s="113"/>
      <c r="AA212" s="113"/>
      <c r="AB212" s="114"/>
      <c r="AC212" s="114"/>
      <c r="AD212" s="119"/>
      <c r="AE212" s="114"/>
      <c r="AF212" s="114"/>
      <c r="AG212" s="119"/>
      <c r="AH212" s="114"/>
      <c r="AI212" s="114"/>
      <c r="AJ212" s="114"/>
      <c r="AK212" s="114"/>
      <c r="AL212" s="119"/>
      <c r="AM212" s="114"/>
      <c r="AN212" s="114"/>
      <c r="AO212" s="149"/>
      <c r="AP212" s="117"/>
      <c r="AQ212" s="117"/>
      <c r="AR212" s="117"/>
      <c r="AS212" s="117"/>
    </row>
    <row r="213" spans="1:45" ht="15.75" hidden="1" customHeight="1">
      <c r="A213" s="104"/>
      <c r="B213" s="104"/>
      <c r="C213" s="104">
        <f t="shared" si="0"/>
        <v>0</v>
      </c>
      <c r="D213" s="105"/>
      <c r="E213" s="122"/>
      <c r="F213" s="106">
        <f t="shared" si="1"/>
        <v>0</v>
      </c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9"/>
      <c r="T213" s="109"/>
      <c r="U213" s="107"/>
      <c r="V213" s="107"/>
      <c r="W213" s="109"/>
      <c r="X213" s="107"/>
      <c r="Y213" s="109"/>
      <c r="Z213" s="113"/>
      <c r="AA213" s="113"/>
      <c r="AB213" s="114"/>
      <c r="AC213" s="114"/>
      <c r="AD213" s="119"/>
      <c r="AE213" s="114"/>
      <c r="AF213" s="114"/>
      <c r="AG213" s="119"/>
      <c r="AH213" s="114"/>
      <c r="AI213" s="114"/>
      <c r="AJ213" s="114"/>
      <c r="AK213" s="114"/>
      <c r="AL213" s="119"/>
      <c r="AM213" s="114"/>
      <c r="AN213" s="114"/>
      <c r="AO213" s="149"/>
      <c r="AP213" s="117"/>
      <c r="AQ213" s="117"/>
      <c r="AR213" s="117"/>
      <c r="AS213" s="117"/>
    </row>
    <row r="214" spans="1:45" ht="15.75" hidden="1" customHeight="1">
      <c r="A214" s="104"/>
      <c r="B214" s="104"/>
      <c r="C214" s="104">
        <f t="shared" si="0"/>
        <v>0</v>
      </c>
      <c r="D214" s="105"/>
      <c r="E214" s="122"/>
      <c r="F214" s="106">
        <f t="shared" si="1"/>
        <v>0</v>
      </c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9"/>
      <c r="T214" s="109"/>
      <c r="U214" s="107"/>
      <c r="V214" s="107"/>
      <c r="W214" s="109"/>
      <c r="X214" s="107"/>
      <c r="Y214" s="109"/>
      <c r="Z214" s="113"/>
      <c r="AA214" s="113"/>
      <c r="AB214" s="114"/>
      <c r="AC214" s="114"/>
      <c r="AD214" s="119"/>
      <c r="AE214" s="114"/>
      <c r="AF214" s="114"/>
      <c r="AG214" s="119"/>
      <c r="AH214" s="114"/>
      <c r="AI214" s="114"/>
      <c r="AJ214" s="114"/>
      <c r="AK214" s="114"/>
      <c r="AL214" s="119"/>
      <c r="AM214" s="114"/>
      <c r="AN214" s="114"/>
      <c r="AO214" s="149"/>
      <c r="AP214" s="117"/>
      <c r="AQ214" s="117"/>
      <c r="AR214" s="117"/>
      <c r="AS214" s="117"/>
    </row>
    <row r="215" spans="1:45" ht="15.75" hidden="1" customHeight="1">
      <c r="A215" s="104"/>
      <c r="B215" s="104"/>
      <c r="C215" s="104">
        <f t="shared" si="0"/>
        <v>0</v>
      </c>
      <c r="D215" s="105"/>
      <c r="E215" s="122"/>
      <c r="F215" s="106">
        <f t="shared" si="1"/>
        <v>0</v>
      </c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9"/>
      <c r="T215" s="109"/>
      <c r="U215" s="107"/>
      <c r="V215" s="107"/>
      <c r="W215" s="109"/>
      <c r="X215" s="107"/>
      <c r="Y215" s="109"/>
      <c r="Z215" s="113"/>
      <c r="AA215" s="113"/>
      <c r="AB215" s="114"/>
      <c r="AC215" s="114"/>
      <c r="AD215" s="119"/>
      <c r="AE215" s="114"/>
      <c r="AF215" s="114"/>
      <c r="AG215" s="119"/>
      <c r="AH215" s="114"/>
      <c r="AI215" s="114"/>
      <c r="AJ215" s="114"/>
      <c r="AK215" s="114"/>
      <c r="AL215" s="119"/>
      <c r="AM215" s="114"/>
      <c r="AN215" s="114"/>
      <c r="AO215" s="149"/>
      <c r="AP215" s="117"/>
      <c r="AQ215" s="117"/>
      <c r="AR215" s="117"/>
      <c r="AS215" s="117"/>
    </row>
    <row r="216" spans="1:45" ht="15.75" hidden="1" customHeight="1">
      <c r="A216" s="104"/>
      <c r="B216" s="104"/>
      <c r="C216" s="104">
        <f t="shared" si="0"/>
        <v>0</v>
      </c>
      <c r="D216" s="105"/>
      <c r="E216" s="122"/>
      <c r="F216" s="106">
        <f t="shared" si="1"/>
        <v>0</v>
      </c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9"/>
      <c r="T216" s="109"/>
      <c r="U216" s="107"/>
      <c r="V216" s="107"/>
      <c r="W216" s="109"/>
      <c r="X216" s="107"/>
      <c r="Y216" s="109"/>
      <c r="Z216" s="113"/>
      <c r="AA216" s="113"/>
      <c r="AB216" s="114"/>
      <c r="AC216" s="114"/>
      <c r="AD216" s="119"/>
      <c r="AE216" s="114"/>
      <c r="AF216" s="114"/>
      <c r="AG216" s="119"/>
      <c r="AH216" s="114"/>
      <c r="AI216" s="114"/>
      <c r="AJ216" s="114"/>
      <c r="AK216" s="114"/>
      <c r="AL216" s="119"/>
      <c r="AM216" s="114"/>
      <c r="AN216" s="114"/>
      <c r="AO216" s="149"/>
      <c r="AP216" s="117"/>
      <c r="AQ216" s="117"/>
      <c r="AR216" s="117"/>
      <c r="AS216" s="117"/>
    </row>
    <row r="217" spans="1:45" ht="15.75" hidden="1" customHeight="1">
      <c r="A217" s="104"/>
      <c r="B217" s="104"/>
      <c r="C217" s="104">
        <f t="shared" si="0"/>
        <v>0</v>
      </c>
      <c r="D217" s="105"/>
      <c r="E217" s="122"/>
      <c r="F217" s="106">
        <f t="shared" si="1"/>
        <v>0</v>
      </c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9"/>
      <c r="T217" s="109"/>
      <c r="U217" s="107"/>
      <c r="V217" s="107"/>
      <c r="W217" s="109"/>
      <c r="X217" s="107"/>
      <c r="Y217" s="109"/>
      <c r="Z217" s="113"/>
      <c r="AA217" s="113"/>
      <c r="AB217" s="114"/>
      <c r="AC217" s="114"/>
      <c r="AD217" s="119"/>
      <c r="AE217" s="114"/>
      <c r="AF217" s="114"/>
      <c r="AG217" s="119"/>
      <c r="AH217" s="114"/>
      <c r="AI217" s="114"/>
      <c r="AJ217" s="114"/>
      <c r="AK217" s="114"/>
      <c r="AL217" s="119"/>
      <c r="AM217" s="114"/>
      <c r="AN217" s="114"/>
      <c r="AO217" s="149"/>
      <c r="AP217" s="117"/>
      <c r="AQ217" s="117"/>
      <c r="AR217" s="117"/>
      <c r="AS217" s="117"/>
    </row>
    <row r="218" spans="1:45" ht="15.75" hidden="1" customHeight="1">
      <c r="A218" s="104"/>
      <c r="B218" s="104"/>
      <c r="C218" s="104">
        <f t="shared" si="0"/>
        <v>0</v>
      </c>
      <c r="D218" s="105"/>
      <c r="E218" s="122"/>
      <c r="F218" s="106">
        <f t="shared" si="1"/>
        <v>0</v>
      </c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9"/>
      <c r="T218" s="109"/>
      <c r="U218" s="107"/>
      <c r="V218" s="107"/>
      <c r="W218" s="109"/>
      <c r="X218" s="107"/>
      <c r="Y218" s="109"/>
      <c r="Z218" s="113"/>
      <c r="AA218" s="113"/>
      <c r="AB218" s="114"/>
      <c r="AC218" s="114"/>
      <c r="AD218" s="119"/>
      <c r="AE218" s="114"/>
      <c r="AF218" s="114"/>
      <c r="AG218" s="119"/>
      <c r="AH218" s="114"/>
      <c r="AI218" s="114"/>
      <c r="AJ218" s="114"/>
      <c r="AK218" s="114"/>
      <c r="AL218" s="119"/>
      <c r="AM218" s="114"/>
      <c r="AN218" s="114"/>
      <c r="AO218" s="149"/>
      <c r="AP218" s="117"/>
      <c r="AQ218" s="117"/>
      <c r="AR218" s="117"/>
      <c r="AS218" s="117"/>
    </row>
    <row r="219" spans="1:45" ht="15.75" hidden="1" customHeight="1">
      <c r="A219" s="104"/>
      <c r="B219" s="104"/>
      <c r="C219" s="104">
        <f t="shared" si="0"/>
        <v>0</v>
      </c>
      <c r="D219" s="105"/>
      <c r="E219" s="122"/>
      <c r="F219" s="106">
        <f t="shared" si="1"/>
        <v>0</v>
      </c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9"/>
      <c r="T219" s="109"/>
      <c r="U219" s="107"/>
      <c r="V219" s="107"/>
      <c r="W219" s="109"/>
      <c r="X219" s="107"/>
      <c r="Y219" s="109"/>
      <c r="Z219" s="113"/>
      <c r="AA219" s="113"/>
      <c r="AB219" s="114"/>
      <c r="AC219" s="114"/>
      <c r="AD219" s="119"/>
      <c r="AE219" s="114"/>
      <c r="AF219" s="114"/>
      <c r="AG219" s="119"/>
      <c r="AH219" s="114"/>
      <c r="AI219" s="114"/>
      <c r="AJ219" s="114"/>
      <c r="AK219" s="114"/>
      <c r="AL219" s="119"/>
      <c r="AM219" s="114"/>
      <c r="AN219" s="114"/>
      <c r="AO219" s="149"/>
      <c r="AP219" s="117"/>
      <c r="AQ219" s="117"/>
      <c r="AR219" s="117"/>
      <c r="AS219" s="117"/>
    </row>
    <row r="220" spans="1:45" ht="15.75" hidden="1" customHeight="1">
      <c r="A220" s="104"/>
      <c r="B220" s="104"/>
      <c r="C220" s="104">
        <f t="shared" si="0"/>
        <v>0</v>
      </c>
      <c r="D220" s="105"/>
      <c r="E220" s="122"/>
      <c r="F220" s="106">
        <f t="shared" si="1"/>
        <v>0</v>
      </c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9"/>
      <c r="T220" s="109"/>
      <c r="U220" s="107"/>
      <c r="V220" s="107"/>
      <c r="W220" s="109"/>
      <c r="X220" s="107"/>
      <c r="Y220" s="109"/>
      <c r="Z220" s="113"/>
      <c r="AA220" s="113"/>
      <c r="AB220" s="114"/>
      <c r="AC220" s="114"/>
      <c r="AD220" s="119"/>
      <c r="AE220" s="114"/>
      <c r="AF220" s="114"/>
      <c r="AG220" s="119"/>
      <c r="AH220" s="114"/>
      <c r="AI220" s="114"/>
      <c r="AJ220" s="114"/>
      <c r="AK220" s="114"/>
      <c r="AL220" s="119"/>
      <c r="AM220" s="114"/>
      <c r="AN220" s="114"/>
      <c r="AO220" s="149"/>
      <c r="AP220" s="117"/>
      <c r="AQ220" s="117"/>
      <c r="AR220" s="117"/>
      <c r="AS220" s="117"/>
    </row>
    <row r="221" spans="1:45" ht="15.75" hidden="1" customHeight="1">
      <c r="A221" s="104"/>
      <c r="B221" s="104"/>
      <c r="C221" s="104">
        <f t="shared" si="0"/>
        <v>0</v>
      </c>
      <c r="D221" s="105"/>
      <c r="E221" s="122"/>
      <c r="F221" s="106">
        <f t="shared" si="1"/>
        <v>0</v>
      </c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9"/>
      <c r="T221" s="109"/>
      <c r="U221" s="107"/>
      <c r="V221" s="107"/>
      <c r="W221" s="109"/>
      <c r="X221" s="107"/>
      <c r="Y221" s="109"/>
      <c r="Z221" s="113"/>
      <c r="AA221" s="113"/>
      <c r="AB221" s="114"/>
      <c r="AC221" s="114"/>
      <c r="AD221" s="119"/>
      <c r="AE221" s="114"/>
      <c r="AF221" s="114"/>
      <c r="AG221" s="119"/>
      <c r="AH221" s="114"/>
      <c r="AI221" s="114"/>
      <c r="AJ221" s="114"/>
      <c r="AK221" s="114"/>
      <c r="AL221" s="119"/>
      <c r="AM221" s="114"/>
      <c r="AN221" s="114"/>
      <c r="AO221" s="149"/>
      <c r="AP221" s="117"/>
      <c r="AQ221" s="117"/>
      <c r="AR221" s="117"/>
      <c r="AS221" s="117"/>
    </row>
    <row r="222" spans="1:45" ht="15.75" hidden="1" customHeight="1">
      <c r="A222" s="104"/>
      <c r="B222" s="104"/>
      <c r="C222" s="104">
        <f t="shared" si="0"/>
        <v>0</v>
      </c>
      <c r="D222" s="105"/>
      <c r="E222" s="122"/>
      <c r="F222" s="106">
        <f t="shared" si="1"/>
        <v>0</v>
      </c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9"/>
      <c r="T222" s="109"/>
      <c r="U222" s="107"/>
      <c r="V222" s="107"/>
      <c r="W222" s="109"/>
      <c r="X222" s="107"/>
      <c r="Y222" s="109"/>
      <c r="Z222" s="113"/>
      <c r="AA222" s="113"/>
      <c r="AB222" s="114"/>
      <c r="AC222" s="114"/>
      <c r="AD222" s="119"/>
      <c r="AE222" s="114"/>
      <c r="AF222" s="114"/>
      <c r="AG222" s="119"/>
      <c r="AH222" s="114"/>
      <c r="AI222" s="114"/>
      <c r="AJ222" s="114"/>
      <c r="AK222" s="114"/>
      <c r="AL222" s="119"/>
      <c r="AM222" s="114"/>
      <c r="AN222" s="114"/>
      <c r="AO222" s="149"/>
      <c r="AP222" s="117"/>
      <c r="AQ222" s="117"/>
      <c r="AR222" s="117"/>
      <c r="AS222" s="117"/>
    </row>
    <row r="223" spans="1:45" ht="15.75" hidden="1" customHeight="1">
      <c r="A223" s="104"/>
      <c r="B223" s="104"/>
      <c r="C223" s="104">
        <f t="shared" si="0"/>
        <v>0</v>
      </c>
      <c r="D223" s="105"/>
      <c r="E223" s="122"/>
      <c r="F223" s="106">
        <f t="shared" si="1"/>
        <v>0</v>
      </c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9"/>
      <c r="T223" s="109"/>
      <c r="U223" s="107"/>
      <c r="V223" s="107"/>
      <c r="W223" s="109"/>
      <c r="X223" s="107"/>
      <c r="Y223" s="109"/>
      <c r="Z223" s="113"/>
      <c r="AA223" s="113"/>
      <c r="AB223" s="114"/>
      <c r="AC223" s="114"/>
      <c r="AD223" s="119"/>
      <c r="AE223" s="114"/>
      <c r="AF223" s="114"/>
      <c r="AG223" s="119"/>
      <c r="AH223" s="114"/>
      <c r="AI223" s="114"/>
      <c r="AJ223" s="114"/>
      <c r="AK223" s="114"/>
      <c r="AL223" s="119"/>
      <c r="AM223" s="114"/>
      <c r="AN223" s="114"/>
      <c r="AO223" s="149"/>
      <c r="AP223" s="117"/>
      <c r="AQ223" s="117"/>
      <c r="AR223" s="117"/>
      <c r="AS223" s="117"/>
    </row>
    <row r="224" spans="1:45" ht="15.75" hidden="1" customHeight="1">
      <c r="A224" s="104"/>
      <c r="B224" s="104"/>
      <c r="C224" s="104">
        <f t="shared" si="0"/>
        <v>0</v>
      </c>
      <c r="D224" s="105"/>
      <c r="E224" s="122"/>
      <c r="F224" s="106">
        <f t="shared" si="1"/>
        <v>0</v>
      </c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9"/>
      <c r="T224" s="109"/>
      <c r="U224" s="107"/>
      <c r="V224" s="107"/>
      <c r="W224" s="109"/>
      <c r="X224" s="107"/>
      <c r="Y224" s="109"/>
      <c r="Z224" s="113"/>
      <c r="AA224" s="113"/>
      <c r="AB224" s="114"/>
      <c r="AC224" s="114"/>
      <c r="AD224" s="119"/>
      <c r="AE224" s="114"/>
      <c r="AF224" s="114"/>
      <c r="AG224" s="119"/>
      <c r="AH224" s="114"/>
      <c r="AI224" s="114"/>
      <c r="AJ224" s="114"/>
      <c r="AK224" s="114"/>
      <c r="AL224" s="119"/>
      <c r="AM224" s="114"/>
      <c r="AN224" s="114"/>
      <c r="AP224" s="117"/>
      <c r="AQ224" s="117"/>
      <c r="AR224" s="117"/>
      <c r="AS224" s="117"/>
    </row>
    <row r="225" spans="1:45" ht="15.75" hidden="1" customHeight="1">
      <c r="A225" s="104"/>
      <c r="B225" s="104"/>
      <c r="C225" s="104">
        <f t="shared" si="0"/>
        <v>0</v>
      </c>
      <c r="D225" s="105"/>
      <c r="E225" s="122"/>
      <c r="F225" s="106">
        <f t="shared" si="1"/>
        <v>0</v>
      </c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9"/>
      <c r="T225" s="109"/>
      <c r="U225" s="107"/>
      <c r="V225" s="107"/>
      <c r="W225" s="109"/>
      <c r="X225" s="107"/>
      <c r="Y225" s="109"/>
      <c r="Z225" s="113"/>
      <c r="AA225" s="113"/>
      <c r="AB225" s="114"/>
      <c r="AC225" s="114"/>
      <c r="AD225" s="119"/>
      <c r="AE225" s="114"/>
      <c r="AF225" s="114"/>
      <c r="AG225" s="119"/>
      <c r="AH225" s="114"/>
      <c r="AI225" s="114"/>
      <c r="AJ225" s="114"/>
      <c r="AK225" s="114"/>
      <c r="AL225" s="119"/>
      <c r="AM225" s="114"/>
      <c r="AN225" s="114"/>
      <c r="AP225" s="117"/>
      <c r="AQ225" s="117"/>
      <c r="AR225" s="117"/>
      <c r="AS225" s="117"/>
    </row>
    <row r="226" spans="1:45" ht="15.75" hidden="1" customHeight="1">
      <c r="A226" s="104"/>
      <c r="B226" s="104"/>
      <c r="C226" s="104">
        <f t="shared" si="0"/>
        <v>0</v>
      </c>
      <c r="D226" s="105"/>
      <c r="E226" s="122"/>
      <c r="F226" s="106">
        <f t="shared" si="1"/>
        <v>0</v>
      </c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9"/>
      <c r="T226" s="109"/>
      <c r="U226" s="107"/>
      <c r="V226" s="107"/>
      <c r="W226" s="109"/>
      <c r="X226" s="107"/>
      <c r="Y226" s="109"/>
      <c r="Z226" s="113"/>
      <c r="AA226" s="113"/>
      <c r="AB226" s="114"/>
      <c r="AC226" s="114"/>
      <c r="AD226" s="119"/>
      <c r="AE226" s="114"/>
      <c r="AF226" s="114"/>
      <c r="AG226" s="119"/>
      <c r="AH226" s="114"/>
      <c r="AI226" s="114"/>
      <c r="AJ226" s="114"/>
      <c r="AK226" s="114"/>
      <c r="AL226" s="119"/>
      <c r="AM226" s="114"/>
      <c r="AN226" s="114"/>
      <c r="AP226" s="117"/>
      <c r="AQ226" s="117"/>
      <c r="AR226" s="117"/>
      <c r="AS226" s="117"/>
    </row>
    <row r="227" spans="1:45" ht="15.75" hidden="1" customHeight="1">
      <c r="A227" s="104"/>
      <c r="B227" s="104"/>
      <c r="C227" s="104">
        <f t="shared" si="0"/>
        <v>0</v>
      </c>
      <c r="D227" s="105"/>
      <c r="E227" s="122"/>
      <c r="F227" s="106">
        <f t="shared" si="1"/>
        <v>0</v>
      </c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9"/>
      <c r="T227" s="109"/>
      <c r="U227" s="107"/>
      <c r="V227" s="107"/>
      <c r="W227" s="109"/>
      <c r="X227" s="107"/>
      <c r="Y227" s="109"/>
      <c r="Z227" s="113"/>
      <c r="AA227" s="113"/>
      <c r="AB227" s="114"/>
      <c r="AC227" s="114"/>
      <c r="AD227" s="119"/>
      <c r="AE227" s="114"/>
      <c r="AF227" s="114"/>
      <c r="AG227" s="119"/>
      <c r="AH227" s="114"/>
      <c r="AI227" s="114"/>
      <c r="AJ227" s="114"/>
      <c r="AK227" s="114"/>
      <c r="AL227" s="119"/>
      <c r="AM227" s="114"/>
      <c r="AN227" s="114"/>
      <c r="AP227" s="117"/>
      <c r="AQ227" s="117"/>
      <c r="AR227" s="117"/>
      <c r="AS227" s="117"/>
    </row>
    <row r="228" spans="1:45" ht="15.75" hidden="1" customHeight="1">
      <c r="A228" s="104"/>
      <c r="B228" s="104"/>
      <c r="C228" s="104">
        <f t="shared" si="0"/>
        <v>0</v>
      </c>
      <c r="D228" s="105"/>
      <c r="E228" s="122"/>
      <c r="F228" s="106">
        <f t="shared" si="1"/>
        <v>0</v>
      </c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9"/>
      <c r="T228" s="109"/>
      <c r="U228" s="107"/>
      <c r="V228" s="107"/>
      <c r="W228" s="109"/>
      <c r="X228" s="107"/>
      <c r="Y228" s="109"/>
      <c r="Z228" s="113"/>
      <c r="AA228" s="113"/>
      <c r="AB228" s="114"/>
      <c r="AC228" s="114"/>
      <c r="AD228" s="119"/>
      <c r="AE228" s="114"/>
      <c r="AF228" s="114"/>
      <c r="AG228" s="119"/>
      <c r="AH228" s="114"/>
      <c r="AI228" s="114"/>
      <c r="AJ228" s="114"/>
      <c r="AK228" s="114"/>
      <c r="AL228" s="119"/>
      <c r="AM228" s="114"/>
      <c r="AN228" s="114"/>
      <c r="AP228" s="117"/>
      <c r="AQ228" s="117"/>
      <c r="AR228" s="117"/>
      <c r="AS228" s="117"/>
    </row>
    <row r="229" spans="1:45" ht="15.75" customHeight="1">
      <c r="A229" s="150">
        <v>122</v>
      </c>
      <c r="B229" s="151" t="s">
        <v>445</v>
      </c>
      <c r="C229" s="104">
        <f t="shared" si="0"/>
        <v>3</v>
      </c>
      <c r="D229" s="150" t="s">
        <v>552</v>
      </c>
      <c r="E229" s="152">
        <v>300</v>
      </c>
      <c r="F229" s="106">
        <f t="shared" si="1"/>
        <v>900</v>
      </c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11"/>
      <c r="V229" s="126"/>
      <c r="W229" s="126"/>
      <c r="X229" s="111"/>
      <c r="Y229" s="126"/>
      <c r="Z229" s="126">
        <v>1</v>
      </c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>
        <v>1</v>
      </c>
      <c r="AL229" s="126"/>
      <c r="AM229" s="126"/>
      <c r="AN229" s="126"/>
      <c r="AP229" s="117"/>
      <c r="AQ229" s="117"/>
      <c r="AR229" s="118">
        <v>1</v>
      </c>
      <c r="AS229" s="117"/>
    </row>
    <row r="230" spans="1:45" ht="15.75" customHeight="1">
      <c r="A230" s="104">
        <v>123</v>
      </c>
      <c r="B230" s="104" t="s">
        <v>553</v>
      </c>
      <c r="C230" s="104">
        <f t="shared" si="0"/>
        <v>60</v>
      </c>
      <c r="D230" s="105" t="s">
        <v>554</v>
      </c>
      <c r="E230" s="153">
        <v>25</v>
      </c>
      <c r="F230" s="106">
        <f t="shared" si="1"/>
        <v>1500</v>
      </c>
      <c r="G230" s="149"/>
      <c r="H230" s="149">
        <v>16</v>
      </c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>
        <v>4</v>
      </c>
      <c r="U230" s="149"/>
      <c r="V230" s="149"/>
      <c r="W230" s="149"/>
      <c r="X230" s="149"/>
      <c r="Y230" s="149"/>
      <c r="Z230" s="142">
        <v>10</v>
      </c>
      <c r="AA230" s="149"/>
      <c r="AB230" s="149"/>
      <c r="AC230" s="149"/>
      <c r="AD230" s="149"/>
      <c r="AE230" s="149"/>
      <c r="AF230" s="149"/>
      <c r="AG230" s="149"/>
      <c r="AH230" s="149"/>
      <c r="AI230" s="149"/>
      <c r="AJ230" s="149"/>
      <c r="AK230" s="149"/>
      <c r="AL230" s="149"/>
      <c r="AM230" s="149"/>
      <c r="AN230" s="149"/>
      <c r="AP230" s="117">
        <v>30</v>
      </c>
      <c r="AQ230" s="117"/>
      <c r="AR230" s="117"/>
      <c r="AS230" s="117"/>
    </row>
    <row r="231" spans="1:45" ht="24" customHeight="1">
      <c r="A231" s="104">
        <v>124</v>
      </c>
      <c r="B231" s="124" t="s">
        <v>457</v>
      </c>
      <c r="C231" s="104">
        <f t="shared" si="0"/>
        <v>1</v>
      </c>
      <c r="D231" s="125" t="s">
        <v>555</v>
      </c>
      <c r="E231" s="153">
        <v>200</v>
      </c>
      <c r="F231" s="106">
        <f t="shared" si="1"/>
        <v>200</v>
      </c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7">
        <v>1</v>
      </c>
      <c r="U231" s="149"/>
      <c r="V231" s="149"/>
      <c r="W231" s="149"/>
      <c r="X231" s="149"/>
      <c r="Y231" s="149"/>
      <c r="Z231" s="142"/>
      <c r="AA231" s="149"/>
      <c r="AB231" s="149"/>
      <c r="AC231" s="149"/>
      <c r="AD231" s="149"/>
      <c r="AE231" s="149"/>
      <c r="AF231" s="149"/>
      <c r="AG231" s="149"/>
      <c r="AH231" s="149"/>
      <c r="AI231" s="149"/>
      <c r="AJ231" s="149"/>
      <c r="AK231" s="149"/>
      <c r="AL231" s="149"/>
      <c r="AM231" s="149"/>
      <c r="AN231" s="149"/>
      <c r="AP231" s="117"/>
      <c r="AQ231" s="117"/>
      <c r="AR231" s="117"/>
      <c r="AS231" s="117"/>
    </row>
    <row r="232" spans="1:45" ht="15.75" customHeight="1">
      <c r="A232" s="104">
        <v>125</v>
      </c>
      <c r="B232" s="104" t="s">
        <v>424</v>
      </c>
      <c r="C232" s="104">
        <f t="shared" si="0"/>
        <v>1</v>
      </c>
      <c r="D232" s="105" t="s">
        <v>556</v>
      </c>
      <c r="E232" s="154">
        <v>35</v>
      </c>
      <c r="F232" s="106">
        <f t="shared" si="1"/>
        <v>35</v>
      </c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17"/>
      <c r="AD232" s="117"/>
      <c r="AE232" s="117"/>
      <c r="AF232" s="117"/>
      <c r="AG232" s="117"/>
      <c r="AH232" s="117"/>
      <c r="AI232" s="117"/>
      <c r="AJ232" s="117"/>
      <c r="AK232" s="117"/>
      <c r="AL232" s="117"/>
      <c r="AM232" s="117"/>
      <c r="AN232" s="117"/>
      <c r="AO232" s="117"/>
      <c r="AP232" s="117">
        <v>1</v>
      </c>
      <c r="AQ232" s="117"/>
      <c r="AR232" s="117"/>
      <c r="AS232" s="117"/>
    </row>
    <row r="233" spans="1:45" ht="15.75" customHeight="1">
      <c r="A233" s="104">
        <v>126</v>
      </c>
      <c r="B233" s="104" t="s">
        <v>424</v>
      </c>
      <c r="C233" s="104">
        <f t="shared" si="0"/>
        <v>1</v>
      </c>
      <c r="D233" s="105" t="s">
        <v>557</v>
      </c>
      <c r="E233" s="154">
        <v>450</v>
      </c>
      <c r="F233" s="106">
        <f t="shared" si="1"/>
        <v>450</v>
      </c>
      <c r="G233" s="117"/>
      <c r="H233" s="117">
        <v>1</v>
      </c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17"/>
      <c r="AD233" s="117"/>
      <c r="AE233" s="117"/>
      <c r="AF233" s="117"/>
      <c r="AG233" s="117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</row>
    <row r="234" spans="1:45" ht="15.75" customHeight="1">
      <c r="A234" s="104">
        <v>127</v>
      </c>
      <c r="B234" s="104" t="s">
        <v>457</v>
      </c>
      <c r="C234" s="104">
        <f t="shared" si="0"/>
        <v>3</v>
      </c>
      <c r="D234" s="105" t="s">
        <v>558</v>
      </c>
      <c r="E234" s="154">
        <v>55</v>
      </c>
      <c r="F234" s="106">
        <f t="shared" si="1"/>
        <v>165</v>
      </c>
      <c r="G234" s="117"/>
      <c r="H234" s="117">
        <v>1</v>
      </c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17"/>
      <c r="AD234" s="117"/>
      <c r="AE234" s="117"/>
      <c r="AF234" s="117"/>
      <c r="AG234" s="117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8">
        <v>2</v>
      </c>
      <c r="AS234" s="117"/>
    </row>
    <row r="235" spans="1:45" ht="15.75" customHeight="1">
      <c r="A235" s="104">
        <v>128</v>
      </c>
      <c r="B235" s="104" t="s">
        <v>445</v>
      </c>
      <c r="C235" s="104">
        <f t="shared" si="0"/>
        <v>1</v>
      </c>
      <c r="D235" s="105" t="s">
        <v>559</v>
      </c>
      <c r="E235" s="154">
        <v>2000</v>
      </c>
      <c r="F235" s="106">
        <f t="shared" si="1"/>
        <v>2000</v>
      </c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  <c r="AH235" s="117"/>
      <c r="AI235" s="117"/>
      <c r="AJ235" s="117"/>
      <c r="AK235" s="117"/>
      <c r="AL235" s="117"/>
      <c r="AM235" s="117"/>
      <c r="AN235" s="117"/>
      <c r="AO235" s="117"/>
      <c r="AP235" s="117">
        <v>1</v>
      </c>
      <c r="AQ235" s="117"/>
      <c r="AR235" s="117"/>
      <c r="AS235" s="117"/>
    </row>
    <row r="236" spans="1:45" ht="15.75" customHeight="1">
      <c r="A236" s="155">
        <v>129</v>
      </c>
      <c r="B236" s="155" t="s">
        <v>424</v>
      </c>
      <c r="C236" s="104">
        <f t="shared" si="0"/>
        <v>1</v>
      </c>
      <c r="D236" s="118" t="s">
        <v>560</v>
      </c>
      <c r="E236" s="154">
        <v>40</v>
      </c>
      <c r="F236" s="106">
        <f t="shared" si="1"/>
        <v>40</v>
      </c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  <c r="AA236" s="117"/>
      <c r="AB236" s="117"/>
      <c r="AC236" s="117"/>
      <c r="AD236" s="117"/>
      <c r="AE236" s="117"/>
      <c r="AF236" s="117"/>
      <c r="AG236" s="117"/>
      <c r="AH236" s="118">
        <v>1</v>
      </c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</row>
    <row r="237" spans="1:45" ht="15.75" customHeight="1">
      <c r="A237" s="155">
        <v>130</v>
      </c>
      <c r="B237" s="155" t="s">
        <v>424</v>
      </c>
      <c r="C237" s="104">
        <f t="shared" si="0"/>
        <v>13</v>
      </c>
      <c r="D237" s="118" t="s">
        <v>561</v>
      </c>
      <c r="E237" s="154">
        <v>190</v>
      </c>
      <c r="F237" s="106">
        <f t="shared" si="1"/>
        <v>2470</v>
      </c>
      <c r="G237" s="117"/>
      <c r="H237" s="118">
        <v>1</v>
      </c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  <c r="AA237" s="117"/>
      <c r="AB237" s="117"/>
      <c r="AC237" s="117"/>
      <c r="AD237" s="117"/>
      <c r="AE237" s="117"/>
      <c r="AF237" s="117"/>
      <c r="AG237" s="117"/>
      <c r="AH237" s="117"/>
      <c r="AI237" s="117"/>
      <c r="AJ237" s="117"/>
      <c r="AK237" s="117"/>
      <c r="AL237" s="117"/>
      <c r="AM237" s="117"/>
      <c r="AN237" s="118">
        <v>10</v>
      </c>
      <c r="AO237" s="117"/>
      <c r="AP237" s="118">
        <v>2</v>
      </c>
      <c r="AQ237" s="117"/>
      <c r="AR237" s="117"/>
      <c r="AS237" s="117"/>
    </row>
    <row r="238" spans="1:45" ht="15.75" customHeight="1">
      <c r="A238" s="155">
        <v>131</v>
      </c>
      <c r="B238" s="155" t="s">
        <v>445</v>
      </c>
      <c r="C238" s="104">
        <f t="shared" si="0"/>
        <v>1</v>
      </c>
      <c r="D238" s="118" t="s">
        <v>562</v>
      </c>
      <c r="E238" s="154">
        <v>1400</v>
      </c>
      <c r="F238" s="106">
        <f t="shared" si="1"/>
        <v>1400</v>
      </c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8">
        <v>1</v>
      </c>
      <c r="U238" s="117"/>
      <c r="V238" s="117"/>
      <c r="W238" s="117"/>
      <c r="X238" s="117"/>
      <c r="Y238" s="117"/>
      <c r="Z238" s="117"/>
      <c r="AA238" s="117"/>
      <c r="AB238" s="117"/>
      <c r="AC238" s="117"/>
      <c r="AD238" s="117"/>
      <c r="AE238" s="117"/>
      <c r="AF238" s="117"/>
      <c r="AG238" s="117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</row>
    <row r="239" spans="1:45" ht="15.75" customHeight="1">
      <c r="A239" s="155">
        <v>132</v>
      </c>
      <c r="B239" s="155" t="s">
        <v>445</v>
      </c>
      <c r="C239" s="104">
        <f t="shared" si="0"/>
        <v>4</v>
      </c>
      <c r="D239" s="118" t="s">
        <v>563</v>
      </c>
      <c r="E239" s="154">
        <v>45</v>
      </c>
      <c r="F239" s="106">
        <f t="shared" si="1"/>
        <v>180</v>
      </c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  <c r="AA239" s="117"/>
      <c r="AB239" s="117"/>
      <c r="AC239" s="117"/>
      <c r="AD239" s="117"/>
      <c r="AE239" s="117"/>
      <c r="AF239" s="117"/>
      <c r="AG239" s="117"/>
      <c r="AH239" s="117"/>
      <c r="AI239" s="117"/>
      <c r="AJ239" s="117"/>
      <c r="AK239" s="117"/>
      <c r="AL239" s="117"/>
      <c r="AM239" s="117"/>
      <c r="AN239" s="117"/>
      <c r="AO239" s="117"/>
      <c r="AP239" s="118">
        <v>1</v>
      </c>
      <c r="AQ239" s="117"/>
      <c r="AR239" s="118">
        <v>3</v>
      </c>
      <c r="AS239" s="117"/>
    </row>
    <row r="240" spans="1:45" ht="15.75" customHeight="1">
      <c r="A240" s="155">
        <v>133</v>
      </c>
      <c r="B240" s="155" t="s">
        <v>564</v>
      </c>
      <c r="C240" s="104">
        <f t="shared" si="0"/>
        <v>3</v>
      </c>
      <c r="D240" s="118" t="s">
        <v>565</v>
      </c>
      <c r="E240" s="154">
        <v>70</v>
      </c>
      <c r="F240" s="106">
        <f t="shared" si="1"/>
        <v>210</v>
      </c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8">
        <v>3</v>
      </c>
      <c r="AS240" s="117"/>
    </row>
    <row r="241" spans="1:45" ht="15.75" customHeight="1">
      <c r="A241" s="155">
        <v>134</v>
      </c>
      <c r="B241" s="155" t="s">
        <v>445</v>
      </c>
      <c r="C241" s="104">
        <f t="shared" si="0"/>
        <v>2</v>
      </c>
      <c r="D241" s="118" t="s">
        <v>566</v>
      </c>
      <c r="E241" s="154">
        <v>30</v>
      </c>
      <c r="F241" s="106">
        <f t="shared" si="1"/>
        <v>60</v>
      </c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8">
        <v>2</v>
      </c>
      <c r="AS241" s="117"/>
    </row>
    <row r="242" spans="1:45" ht="15.75" customHeight="1">
      <c r="A242" s="155">
        <v>135</v>
      </c>
      <c r="B242" s="155" t="s">
        <v>567</v>
      </c>
      <c r="C242" s="104">
        <f t="shared" si="0"/>
        <v>2</v>
      </c>
      <c r="D242" s="118" t="s">
        <v>568</v>
      </c>
      <c r="E242" s="154">
        <v>300</v>
      </c>
      <c r="F242" s="106">
        <f t="shared" si="1"/>
        <v>600</v>
      </c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  <c r="AA242" s="117"/>
      <c r="AB242" s="117"/>
      <c r="AC242" s="117"/>
      <c r="AD242" s="117"/>
      <c r="AE242" s="117"/>
      <c r="AF242" s="117"/>
      <c r="AG242" s="117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8">
        <v>2</v>
      </c>
      <c r="AS242" s="117"/>
    </row>
    <row r="243" spans="1:45" ht="15.75" customHeight="1">
      <c r="A243" s="239" t="s">
        <v>569</v>
      </c>
      <c r="B243" s="222"/>
      <c r="C243" s="222"/>
      <c r="D243" s="222"/>
      <c r="E243" s="223"/>
      <c r="F243" s="156">
        <v>6000</v>
      </c>
    </row>
    <row r="244" spans="1:45" ht="15.75" customHeight="1">
      <c r="A244" s="231" t="s">
        <v>570</v>
      </c>
      <c r="B244" s="222"/>
      <c r="C244" s="222"/>
      <c r="D244" s="222"/>
      <c r="E244" s="223"/>
      <c r="F244" s="156">
        <v>80000</v>
      </c>
    </row>
    <row r="245" spans="1:45" ht="15.75" customHeight="1">
      <c r="A245" s="231" t="s">
        <v>339</v>
      </c>
      <c r="B245" s="222"/>
      <c r="C245" s="222"/>
      <c r="D245" s="222"/>
      <c r="E245" s="223"/>
      <c r="F245" s="156">
        <v>30000</v>
      </c>
    </row>
    <row r="246" spans="1:45" ht="15.75" customHeight="1">
      <c r="A246" s="231" t="s">
        <v>571</v>
      </c>
      <c r="B246" s="222"/>
      <c r="C246" s="222"/>
      <c r="D246" s="222"/>
      <c r="E246" s="223"/>
      <c r="F246" s="156">
        <v>24000</v>
      </c>
    </row>
    <row r="247" spans="1:45" ht="15.75" customHeight="1">
      <c r="A247" s="231" t="s">
        <v>572</v>
      </c>
      <c r="B247" s="222"/>
      <c r="C247" s="222"/>
      <c r="D247" s="222"/>
      <c r="E247" s="223"/>
      <c r="F247" s="156">
        <v>8900</v>
      </c>
    </row>
    <row r="248" spans="1:45" ht="15.75" customHeight="1">
      <c r="A248" s="231" t="s">
        <v>573</v>
      </c>
      <c r="B248" s="222"/>
      <c r="C248" s="222"/>
      <c r="D248" s="222"/>
      <c r="E248" s="223"/>
      <c r="F248" s="156">
        <v>4000</v>
      </c>
    </row>
    <row r="249" spans="1:45" ht="15.75" customHeight="1">
      <c r="A249" s="231" t="s">
        <v>574</v>
      </c>
      <c r="B249" s="222"/>
      <c r="C249" s="222"/>
      <c r="D249" s="222"/>
      <c r="E249" s="223"/>
      <c r="F249" s="156">
        <v>17200</v>
      </c>
    </row>
    <row r="250" spans="1:45" ht="15.75" customHeight="1">
      <c r="A250" s="232" t="s">
        <v>575</v>
      </c>
      <c r="B250" s="228"/>
      <c r="C250" s="228"/>
      <c r="D250" s="228"/>
      <c r="E250" s="228"/>
      <c r="F250" s="158">
        <v>12000</v>
      </c>
    </row>
    <row r="251" spans="1:45" ht="15.75" customHeight="1">
      <c r="A251" s="233" t="s">
        <v>576</v>
      </c>
      <c r="B251" s="228"/>
      <c r="C251" s="228"/>
      <c r="D251" s="228"/>
      <c r="E251" s="228"/>
      <c r="F251" s="159">
        <f>SUM(F3:F250)</f>
        <v>443898</v>
      </c>
    </row>
    <row r="252" spans="1:45" ht="15.75" customHeight="1">
      <c r="F252" s="5"/>
    </row>
    <row r="253" spans="1:45" ht="15.75" customHeight="1">
      <c r="F253" s="5"/>
    </row>
    <row r="254" spans="1:45" ht="15.75" customHeight="1"/>
    <row r="255" spans="1:45" ht="15.75" customHeight="1"/>
    <row r="256" spans="1:4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autoFilter ref="A2:D231" xr:uid="{00000000-0009-0000-0000-000003000000}"/>
  <mergeCells count="11">
    <mergeCell ref="G1:Y1"/>
    <mergeCell ref="A243:E243"/>
    <mergeCell ref="A244:E244"/>
    <mergeCell ref="A245:E245"/>
    <mergeCell ref="A246:E246"/>
    <mergeCell ref="A248:E248"/>
    <mergeCell ref="A249:E249"/>
    <mergeCell ref="A250:E250"/>
    <mergeCell ref="A251:E251"/>
    <mergeCell ref="A1:D1"/>
    <mergeCell ref="A247:E247"/>
  </mergeCells>
  <pageMargins left="0.7" right="0.7" top="0.75" bottom="0.75" header="0" footer="0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793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6" width="31" customWidth="1"/>
    <col min="7" max="7" width="6.7109375" customWidth="1"/>
    <col min="8" max="8" width="7.5703125" customWidth="1"/>
    <col min="9" max="9" width="6.5703125" customWidth="1"/>
    <col min="10" max="11" width="6.7109375" customWidth="1"/>
    <col min="12" max="12" width="7.42578125" customWidth="1"/>
    <col min="13" max="14" width="7" customWidth="1"/>
    <col min="15" max="15" width="7.140625" customWidth="1"/>
    <col min="16" max="16" width="6.85546875" customWidth="1"/>
    <col min="17" max="18" width="7" customWidth="1"/>
    <col min="19" max="19" width="7.140625" customWidth="1"/>
    <col min="20" max="20" width="5.42578125" customWidth="1"/>
    <col min="21" max="22" width="6.42578125" customWidth="1"/>
    <col min="23" max="23" width="6.5703125" customWidth="1"/>
    <col min="24" max="24" width="5.28515625" customWidth="1"/>
    <col min="25" max="25" width="5.42578125" customWidth="1"/>
    <col min="26" max="26" width="4.85546875" customWidth="1"/>
    <col min="27" max="27" width="8.5703125" customWidth="1"/>
    <col min="28" max="28" width="5.42578125" customWidth="1"/>
    <col min="29" max="29" width="6" customWidth="1"/>
    <col min="30" max="30" width="6.7109375" customWidth="1"/>
    <col min="31" max="31" width="5.140625" customWidth="1"/>
    <col min="32" max="32" width="6" customWidth="1"/>
    <col min="33" max="33" width="6.28515625" customWidth="1"/>
    <col min="34" max="34" width="5.28515625" customWidth="1"/>
    <col min="35" max="35" width="6.140625" customWidth="1"/>
    <col min="36" max="37" width="6.5703125" customWidth="1"/>
    <col min="38" max="38" width="6" customWidth="1"/>
    <col min="39" max="39" width="7.28515625" hidden="1" customWidth="1"/>
    <col min="40" max="40" width="6.7109375" customWidth="1"/>
    <col min="41" max="41" width="9.85546875" hidden="1" customWidth="1"/>
    <col min="42" max="42" width="9" customWidth="1"/>
    <col min="43" max="43" width="10.7109375" customWidth="1"/>
    <col min="44" max="45" width="5.85546875" customWidth="1"/>
    <col min="46" max="46" width="6.5703125" customWidth="1"/>
  </cols>
  <sheetData>
    <row r="1" spans="1:46" hidden="1">
      <c r="A1" s="234" t="s">
        <v>377</v>
      </c>
      <c r="B1" s="235"/>
      <c r="C1" s="235"/>
      <c r="D1" s="236"/>
      <c r="E1" s="160"/>
      <c r="F1" s="160"/>
      <c r="G1" s="237" t="s">
        <v>378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8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6" ht="36" customHeight="1">
      <c r="A2" s="67" t="s">
        <v>379</v>
      </c>
      <c r="B2" s="67" t="s">
        <v>34</v>
      </c>
      <c r="C2" s="67" t="s">
        <v>380</v>
      </c>
      <c r="D2" s="67" t="s">
        <v>381</v>
      </c>
      <c r="E2" s="161" t="s">
        <v>577</v>
      </c>
      <c r="F2" s="161" t="s">
        <v>578</v>
      </c>
      <c r="G2" s="69" t="s">
        <v>384</v>
      </c>
      <c r="H2" s="70" t="s">
        <v>385</v>
      </c>
      <c r="I2" s="71" t="s">
        <v>386</v>
      </c>
      <c r="J2" s="72" t="s">
        <v>387</v>
      </c>
      <c r="K2" s="73" t="s">
        <v>388</v>
      </c>
      <c r="L2" s="74" t="s">
        <v>389</v>
      </c>
      <c r="M2" s="75" t="s">
        <v>390</v>
      </c>
      <c r="N2" s="76" t="s">
        <v>391</v>
      </c>
      <c r="O2" s="77" t="s">
        <v>392</v>
      </c>
      <c r="P2" s="78" t="s">
        <v>393</v>
      </c>
      <c r="Q2" s="79" t="s">
        <v>394</v>
      </c>
      <c r="R2" s="80" t="s">
        <v>395</v>
      </c>
      <c r="S2" s="162" t="s">
        <v>579</v>
      </c>
      <c r="T2" s="82" t="s">
        <v>397</v>
      </c>
      <c r="U2" s="83" t="s">
        <v>398</v>
      </c>
      <c r="V2" s="84" t="s">
        <v>399</v>
      </c>
      <c r="W2" s="85" t="s">
        <v>400</v>
      </c>
      <c r="X2" s="86" t="s">
        <v>401</v>
      </c>
      <c r="Y2" s="87" t="s">
        <v>402</v>
      </c>
      <c r="Z2" s="88" t="s">
        <v>403</v>
      </c>
      <c r="AA2" s="77" t="s">
        <v>404</v>
      </c>
      <c r="AB2" s="72" t="s">
        <v>405</v>
      </c>
      <c r="AC2" s="89" t="s">
        <v>406</v>
      </c>
      <c r="AD2" s="79" t="s">
        <v>407</v>
      </c>
      <c r="AE2" s="84" t="s">
        <v>408</v>
      </c>
      <c r="AF2" s="163" t="s">
        <v>580</v>
      </c>
      <c r="AG2" s="91" t="s">
        <v>410</v>
      </c>
      <c r="AH2" s="92" t="s">
        <v>411</v>
      </c>
      <c r="AI2" s="93" t="s">
        <v>412</v>
      </c>
      <c r="AJ2" s="94" t="s">
        <v>413</v>
      </c>
      <c r="AK2" s="95" t="s">
        <v>581</v>
      </c>
      <c r="AL2" s="96" t="s">
        <v>415</v>
      </c>
      <c r="AM2" s="97"/>
      <c r="AN2" s="98" t="s">
        <v>416</v>
      </c>
      <c r="AO2" s="99"/>
      <c r="AP2" s="100" t="s">
        <v>417</v>
      </c>
      <c r="AQ2" s="101" t="s">
        <v>418</v>
      </c>
      <c r="AR2" s="102" t="s">
        <v>419</v>
      </c>
      <c r="AS2" s="103" t="s">
        <v>420</v>
      </c>
      <c r="AT2" s="164" t="s">
        <v>582</v>
      </c>
    </row>
    <row r="3" spans="1:46" ht="24" customHeight="1">
      <c r="A3" s="104">
        <v>1</v>
      </c>
      <c r="B3" s="124" t="s">
        <v>445</v>
      </c>
      <c r="C3" s="104">
        <f>G3+H3+I3+J3+K3+L3+M3+N3+O3+P3+Q3+R3+S3+T3+U3+V3+W3+X3+Y3+Z3+AA3+AB3+AC3+AD3+AE3+AF3+AG3+AH3+AI3+AJ3+AK3+AL3+AM3+AN3+AO3+AP3+AQ3+AR3+AS3+AT3</f>
        <v>22</v>
      </c>
      <c r="D3" s="105" t="s">
        <v>583</v>
      </c>
      <c r="E3" s="165">
        <v>18000</v>
      </c>
      <c r="F3" s="166">
        <f t="shared" ref="F3:F27" si="0">E3*C3</f>
        <v>396000</v>
      </c>
      <c r="G3" s="107"/>
      <c r="H3" s="108">
        <v>2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/>
      <c r="T3" s="109"/>
      <c r="U3" s="111"/>
      <c r="V3" s="107"/>
      <c r="W3" s="107"/>
      <c r="X3" s="107"/>
      <c r="Y3" s="107"/>
      <c r="Z3" s="113"/>
      <c r="AA3" s="113">
        <v>1</v>
      </c>
      <c r="AB3" s="107"/>
      <c r="AC3" s="107"/>
      <c r="AD3" s="113"/>
      <c r="AE3" s="107"/>
      <c r="AF3" s="107">
        <v>1</v>
      </c>
      <c r="AG3" s="112">
        <v>1</v>
      </c>
      <c r="AH3" s="108">
        <v>1</v>
      </c>
      <c r="AI3" s="107"/>
      <c r="AJ3" s="114"/>
      <c r="AK3" s="107">
        <v>2</v>
      </c>
      <c r="AL3" s="115">
        <v>3</v>
      </c>
      <c r="AM3" s="114"/>
      <c r="AN3" s="107"/>
      <c r="AO3" s="116"/>
      <c r="AP3" s="118">
        <v>4</v>
      </c>
      <c r="AQ3" s="118">
        <v>1</v>
      </c>
      <c r="AR3" s="118">
        <v>5</v>
      </c>
      <c r="AS3" s="117"/>
      <c r="AT3" s="118">
        <v>1</v>
      </c>
    </row>
    <row r="4" spans="1:46" ht="24" customHeight="1">
      <c r="A4" s="104">
        <v>2</v>
      </c>
      <c r="B4" s="124" t="s">
        <v>445</v>
      </c>
      <c r="C4" s="104">
        <f t="shared" ref="C4:C27" si="1">G4+H4+I4+J4+K4+L4+M4+N4+O4+P4+Q4+R4+S4+T4+U4+V4+W4+X4+Y4+Z4+AA4+AB4+AC4+AD4+AE4+AF4+AG4+AH4+AI4+AJ4+AK4+AL4+AM4+AN4+AO4+AP4+AQ4+AR4+AS4</f>
        <v>19</v>
      </c>
      <c r="D4" s="105" t="s">
        <v>584</v>
      </c>
      <c r="E4" s="165">
        <v>6700</v>
      </c>
      <c r="F4" s="166">
        <f t="shared" si="0"/>
        <v>127300</v>
      </c>
      <c r="G4" s="107"/>
      <c r="H4" s="108">
        <v>3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10">
        <v>1</v>
      </c>
      <c r="T4" s="110">
        <v>2</v>
      </c>
      <c r="U4" s="107"/>
      <c r="V4" s="107"/>
      <c r="W4" s="108">
        <v>1</v>
      </c>
      <c r="X4" s="107"/>
      <c r="Y4" s="107"/>
      <c r="Z4" s="113"/>
      <c r="AA4" s="113">
        <v>1</v>
      </c>
      <c r="AB4" s="114"/>
      <c r="AC4" s="107"/>
      <c r="AD4" s="113"/>
      <c r="AE4" s="114"/>
      <c r="AF4" s="114"/>
      <c r="AG4" s="115">
        <v>2</v>
      </c>
      <c r="AH4" s="108">
        <v>1</v>
      </c>
      <c r="AI4" s="114"/>
      <c r="AJ4" s="114"/>
      <c r="AK4" s="107">
        <v>1</v>
      </c>
      <c r="AL4" s="119"/>
      <c r="AM4" s="114"/>
      <c r="AN4" s="107"/>
      <c r="AO4" s="120"/>
      <c r="AP4" s="118">
        <v>3</v>
      </c>
      <c r="AQ4" s="118">
        <v>3</v>
      </c>
      <c r="AR4" s="118">
        <v>1</v>
      </c>
      <c r="AS4" s="117"/>
      <c r="AT4" s="117"/>
    </row>
    <row r="5" spans="1:46" ht="24" customHeight="1">
      <c r="A5" s="104">
        <v>3</v>
      </c>
      <c r="B5" s="124" t="s">
        <v>445</v>
      </c>
      <c r="C5" s="104">
        <f t="shared" si="1"/>
        <v>1</v>
      </c>
      <c r="D5" s="105" t="s">
        <v>585</v>
      </c>
      <c r="E5" s="165">
        <v>2000</v>
      </c>
      <c r="F5" s="166">
        <f t="shared" si="0"/>
        <v>2000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9"/>
      <c r="T5" s="109"/>
      <c r="U5" s="107"/>
      <c r="V5" s="107"/>
      <c r="W5" s="109"/>
      <c r="X5" s="107"/>
      <c r="Y5" s="107"/>
      <c r="Z5" s="113"/>
      <c r="AA5" s="113"/>
      <c r="AB5" s="114"/>
      <c r="AC5" s="107"/>
      <c r="AD5" s="113"/>
      <c r="AE5" s="114"/>
      <c r="AF5" s="114"/>
      <c r="AG5" s="119"/>
      <c r="AH5" s="114"/>
      <c r="AI5" s="114"/>
      <c r="AJ5" s="114"/>
      <c r="AK5" s="114">
        <v>1</v>
      </c>
      <c r="AL5" s="119"/>
      <c r="AM5" s="114"/>
      <c r="AN5" s="107"/>
      <c r="AO5" s="120"/>
      <c r="AP5" s="117"/>
      <c r="AQ5" s="117"/>
      <c r="AR5" s="117"/>
      <c r="AS5" s="117"/>
      <c r="AT5" s="117"/>
    </row>
    <row r="6" spans="1:46" ht="24" customHeight="1">
      <c r="A6" s="104">
        <v>4</v>
      </c>
      <c r="B6" s="124" t="s">
        <v>586</v>
      </c>
      <c r="C6" s="104">
        <f t="shared" si="1"/>
        <v>54</v>
      </c>
      <c r="D6" s="125" t="s">
        <v>587</v>
      </c>
      <c r="E6" s="165">
        <v>300</v>
      </c>
      <c r="F6" s="166">
        <f t="shared" si="0"/>
        <v>16200</v>
      </c>
      <c r="G6" s="107"/>
      <c r="H6" s="108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9"/>
      <c r="T6" s="109"/>
      <c r="U6" s="107"/>
      <c r="V6" s="107"/>
      <c r="W6" s="109"/>
      <c r="X6" s="107"/>
      <c r="Y6" s="107"/>
      <c r="Z6" s="112">
        <v>2</v>
      </c>
      <c r="AA6" s="113"/>
      <c r="AB6" s="114"/>
      <c r="AC6" s="107"/>
      <c r="AD6" s="113"/>
      <c r="AE6" s="114"/>
      <c r="AF6" s="114"/>
      <c r="AG6" s="115">
        <v>1</v>
      </c>
      <c r="AH6" s="121">
        <v>1</v>
      </c>
      <c r="AI6" s="114"/>
      <c r="AJ6" s="114"/>
      <c r="AK6" s="107">
        <v>16</v>
      </c>
      <c r="AL6" s="115">
        <v>2</v>
      </c>
      <c r="AM6" s="114"/>
      <c r="AN6" s="108">
        <v>1</v>
      </c>
      <c r="AO6" s="120"/>
      <c r="AP6" s="118">
        <v>1</v>
      </c>
      <c r="AQ6" s="118">
        <v>24</v>
      </c>
      <c r="AR6" s="117"/>
      <c r="AS6" s="118">
        <v>6</v>
      </c>
      <c r="AT6" s="118"/>
    </row>
    <row r="7" spans="1:46" ht="24" customHeight="1">
      <c r="A7" s="104">
        <v>5</v>
      </c>
      <c r="B7" s="124" t="s">
        <v>586</v>
      </c>
      <c r="C7" s="104">
        <f t="shared" si="1"/>
        <v>55</v>
      </c>
      <c r="D7" s="105" t="s">
        <v>588</v>
      </c>
      <c r="E7" s="165">
        <v>900</v>
      </c>
      <c r="F7" s="166">
        <f t="shared" si="0"/>
        <v>49500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9"/>
      <c r="T7" s="109"/>
      <c r="U7" s="107"/>
      <c r="V7" s="107"/>
      <c r="W7" s="109"/>
      <c r="X7" s="107"/>
      <c r="Y7" s="107"/>
      <c r="Z7" s="112">
        <v>1</v>
      </c>
      <c r="AA7" s="113"/>
      <c r="AB7" s="114"/>
      <c r="AC7" s="107"/>
      <c r="AD7" s="113"/>
      <c r="AE7" s="114"/>
      <c r="AF7" s="114"/>
      <c r="AG7" s="115">
        <v>1</v>
      </c>
      <c r="AH7" s="121">
        <v>3</v>
      </c>
      <c r="AI7" s="114"/>
      <c r="AJ7" s="114"/>
      <c r="AK7" s="114">
        <v>16</v>
      </c>
      <c r="AL7" s="115">
        <v>2</v>
      </c>
      <c r="AM7" s="114"/>
      <c r="AN7" s="108">
        <v>1</v>
      </c>
      <c r="AO7" s="120"/>
      <c r="AP7" s="118">
        <v>1</v>
      </c>
      <c r="AQ7" s="118">
        <v>24</v>
      </c>
      <c r="AR7" s="117"/>
      <c r="AS7" s="118">
        <v>6</v>
      </c>
      <c r="AT7" s="118"/>
    </row>
    <row r="8" spans="1:46" ht="24" customHeight="1">
      <c r="A8" s="104">
        <v>6</v>
      </c>
      <c r="B8" s="124" t="s">
        <v>445</v>
      </c>
      <c r="C8" s="104">
        <f t="shared" si="1"/>
        <v>2</v>
      </c>
      <c r="D8" s="105" t="s">
        <v>589</v>
      </c>
      <c r="E8" s="165">
        <v>3000</v>
      </c>
      <c r="F8" s="166">
        <f t="shared" si="0"/>
        <v>6000</v>
      </c>
      <c r="G8" s="107"/>
      <c r="H8" s="108">
        <v>1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9"/>
      <c r="T8" s="109"/>
      <c r="U8" s="107"/>
      <c r="V8" s="107"/>
      <c r="W8" s="109"/>
      <c r="X8" s="107"/>
      <c r="Y8" s="107"/>
      <c r="Z8" s="113"/>
      <c r="AA8" s="113"/>
      <c r="AB8" s="114"/>
      <c r="AC8" s="107"/>
      <c r="AD8" s="113"/>
      <c r="AE8" s="114"/>
      <c r="AF8" s="114">
        <v>1</v>
      </c>
      <c r="AG8" s="119"/>
      <c r="AH8" s="114"/>
      <c r="AI8" s="114"/>
      <c r="AJ8" s="114"/>
      <c r="AK8" s="114"/>
      <c r="AL8" s="119"/>
      <c r="AM8" s="114"/>
      <c r="AN8" s="107"/>
      <c r="AO8" s="120"/>
      <c r="AP8" s="117"/>
      <c r="AQ8" s="117"/>
      <c r="AR8" s="117"/>
      <c r="AS8" s="117"/>
      <c r="AT8" s="117"/>
    </row>
    <row r="9" spans="1:46" ht="24" customHeight="1">
      <c r="A9" s="104">
        <v>7</v>
      </c>
      <c r="B9" s="124" t="s">
        <v>445</v>
      </c>
      <c r="C9" s="104">
        <f t="shared" si="1"/>
        <v>2</v>
      </c>
      <c r="D9" s="105" t="s">
        <v>590</v>
      </c>
      <c r="E9" s="165">
        <v>1000</v>
      </c>
      <c r="F9" s="166">
        <f t="shared" si="0"/>
        <v>2000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9"/>
      <c r="U9" s="107"/>
      <c r="V9" s="107"/>
      <c r="W9" s="109"/>
      <c r="X9" s="107"/>
      <c r="Y9" s="107"/>
      <c r="Z9" s="113"/>
      <c r="AA9" s="113"/>
      <c r="AB9" s="107"/>
      <c r="AC9" s="114"/>
      <c r="AD9" s="113"/>
      <c r="AE9" s="114"/>
      <c r="AF9" s="114"/>
      <c r="AG9" s="119"/>
      <c r="AH9" s="114"/>
      <c r="AI9" s="114"/>
      <c r="AJ9" s="114"/>
      <c r="AK9" s="114">
        <v>1</v>
      </c>
      <c r="AL9" s="119"/>
      <c r="AM9" s="114"/>
      <c r="AN9" s="107"/>
      <c r="AO9" s="120"/>
      <c r="AP9" s="117"/>
      <c r="AQ9" s="117"/>
      <c r="AR9" s="118">
        <v>1</v>
      </c>
      <c r="AS9" s="117"/>
      <c r="AT9" s="117"/>
    </row>
    <row r="10" spans="1:46" ht="24" customHeight="1">
      <c r="A10" s="104">
        <v>8</v>
      </c>
      <c r="B10" s="124" t="s">
        <v>445</v>
      </c>
      <c r="C10" s="104">
        <f t="shared" si="1"/>
        <v>1</v>
      </c>
      <c r="D10" s="105" t="s">
        <v>591</v>
      </c>
      <c r="E10" s="165">
        <v>1000</v>
      </c>
      <c r="F10" s="166">
        <f t="shared" si="0"/>
        <v>1000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9"/>
      <c r="T10" s="109"/>
      <c r="U10" s="107"/>
      <c r="V10" s="107"/>
      <c r="W10" s="109"/>
      <c r="X10" s="107"/>
      <c r="Y10" s="107"/>
      <c r="Z10" s="113"/>
      <c r="AA10" s="113"/>
      <c r="AB10" s="114"/>
      <c r="AC10" s="114"/>
      <c r="AD10" s="113"/>
      <c r="AE10" s="114"/>
      <c r="AF10" s="114"/>
      <c r="AG10" s="119"/>
      <c r="AH10" s="114"/>
      <c r="AI10" s="114"/>
      <c r="AJ10" s="114"/>
      <c r="AK10" s="121">
        <v>1</v>
      </c>
      <c r="AL10" s="119"/>
      <c r="AM10" s="114"/>
      <c r="AN10" s="107"/>
      <c r="AO10" s="120"/>
      <c r="AP10" s="117"/>
      <c r="AQ10" s="117"/>
      <c r="AR10" s="117"/>
      <c r="AS10" s="117"/>
      <c r="AT10" s="117"/>
    </row>
    <row r="11" spans="1:46" ht="24" customHeight="1">
      <c r="A11" s="104">
        <v>9</v>
      </c>
      <c r="B11" s="124" t="s">
        <v>445</v>
      </c>
      <c r="C11" s="104">
        <f t="shared" si="1"/>
        <v>2</v>
      </c>
      <c r="D11" s="105" t="s">
        <v>592</v>
      </c>
      <c r="E11" s="165">
        <v>350</v>
      </c>
      <c r="F11" s="166">
        <f t="shared" si="0"/>
        <v>700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9"/>
      <c r="T11" s="109"/>
      <c r="U11" s="107"/>
      <c r="V11" s="107"/>
      <c r="W11" s="109"/>
      <c r="X11" s="107"/>
      <c r="Y11" s="107"/>
      <c r="Z11" s="113"/>
      <c r="AA11" s="113"/>
      <c r="AB11" s="114"/>
      <c r="AC11" s="114"/>
      <c r="AD11" s="113"/>
      <c r="AE11" s="114"/>
      <c r="AF11" s="114"/>
      <c r="AG11" s="119"/>
      <c r="AH11" s="114"/>
      <c r="AI11" s="114"/>
      <c r="AJ11" s="114"/>
      <c r="AK11" s="114"/>
      <c r="AL11" s="115">
        <v>2</v>
      </c>
      <c r="AM11" s="114"/>
      <c r="AN11" s="107"/>
      <c r="AO11" s="120"/>
      <c r="AP11" s="117"/>
      <c r="AQ11" s="117"/>
      <c r="AR11" s="117"/>
      <c r="AS11" s="117"/>
      <c r="AT11" s="117"/>
    </row>
    <row r="12" spans="1:46" ht="24" customHeight="1">
      <c r="A12" s="104">
        <v>10</v>
      </c>
      <c r="B12" s="124" t="s">
        <v>445</v>
      </c>
      <c r="C12" s="104">
        <f t="shared" si="1"/>
        <v>4</v>
      </c>
      <c r="D12" s="125" t="s">
        <v>593</v>
      </c>
      <c r="E12" s="165">
        <v>11000</v>
      </c>
      <c r="F12" s="166">
        <f t="shared" si="0"/>
        <v>44000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9"/>
      <c r="T12" s="109"/>
      <c r="U12" s="107"/>
      <c r="V12" s="107"/>
      <c r="W12" s="109"/>
      <c r="X12" s="107"/>
      <c r="Y12" s="107"/>
      <c r="Z12" s="113"/>
      <c r="AA12" s="113"/>
      <c r="AB12" s="114"/>
      <c r="AC12" s="114"/>
      <c r="AD12" s="113"/>
      <c r="AE12" s="114"/>
      <c r="AF12" s="114"/>
      <c r="AG12" s="119"/>
      <c r="AH12" s="121">
        <v>4</v>
      </c>
      <c r="AI12" s="114"/>
      <c r="AJ12" s="114"/>
      <c r="AK12" s="114"/>
      <c r="AL12" s="119"/>
      <c r="AM12" s="114"/>
      <c r="AN12" s="107"/>
      <c r="AO12" s="120"/>
      <c r="AP12" s="117"/>
      <c r="AQ12" s="117"/>
      <c r="AR12" s="117"/>
      <c r="AS12" s="117"/>
      <c r="AT12" s="117"/>
    </row>
    <row r="13" spans="1:46" ht="24" customHeight="1">
      <c r="A13" s="104">
        <v>11</v>
      </c>
      <c r="B13" s="124" t="s">
        <v>445</v>
      </c>
      <c r="C13" s="104">
        <f t="shared" si="1"/>
        <v>3</v>
      </c>
      <c r="D13" s="125" t="s">
        <v>594</v>
      </c>
      <c r="E13" s="165">
        <v>200</v>
      </c>
      <c r="F13" s="166">
        <f t="shared" si="0"/>
        <v>600</v>
      </c>
      <c r="G13" s="107"/>
      <c r="H13" s="108">
        <v>1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9"/>
      <c r="T13" s="109"/>
      <c r="U13" s="107"/>
      <c r="V13" s="107"/>
      <c r="W13" s="167">
        <v>2</v>
      </c>
      <c r="X13" s="107"/>
      <c r="Y13" s="107"/>
      <c r="Z13" s="113"/>
      <c r="AA13" s="113"/>
      <c r="AB13" s="114"/>
      <c r="AC13" s="114"/>
      <c r="AD13" s="113"/>
      <c r="AE13" s="114"/>
      <c r="AF13" s="114"/>
      <c r="AG13" s="119"/>
      <c r="AH13" s="114"/>
      <c r="AI13" s="114"/>
      <c r="AJ13" s="114"/>
      <c r="AK13" s="114"/>
      <c r="AL13" s="119"/>
      <c r="AM13" s="114"/>
      <c r="AN13" s="107"/>
      <c r="AO13" s="120"/>
      <c r="AP13" s="117"/>
      <c r="AQ13" s="117"/>
      <c r="AR13" s="117"/>
      <c r="AS13" s="117"/>
      <c r="AT13" s="117"/>
    </row>
    <row r="14" spans="1:46" ht="24" customHeight="1">
      <c r="A14" s="104">
        <v>12</v>
      </c>
      <c r="B14" s="124" t="s">
        <v>445</v>
      </c>
      <c r="C14" s="104">
        <f t="shared" si="1"/>
        <v>8</v>
      </c>
      <c r="D14" s="125" t="s">
        <v>595</v>
      </c>
      <c r="E14" s="165">
        <v>400</v>
      </c>
      <c r="F14" s="166">
        <f t="shared" si="0"/>
        <v>3200</v>
      </c>
      <c r="G14" s="107"/>
      <c r="H14" s="108">
        <v>2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7"/>
      <c r="V14" s="107"/>
      <c r="W14" s="123"/>
      <c r="X14" s="107"/>
      <c r="Y14" s="107"/>
      <c r="Z14" s="113"/>
      <c r="AA14" s="113"/>
      <c r="AB14" s="114"/>
      <c r="AC14" s="114"/>
      <c r="AD14" s="113"/>
      <c r="AE14" s="114"/>
      <c r="AF14" s="114"/>
      <c r="AG14" s="119"/>
      <c r="AH14" s="114"/>
      <c r="AI14" s="114"/>
      <c r="AJ14" s="114"/>
      <c r="AK14" s="107"/>
      <c r="AL14" s="119"/>
      <c r="AM14" s="114"/>
      <c r="AN14" s="107"/>
      <c r="AO14" s="120"/>
      <c r="AP14" s="117"/>
      <c r="AQ14" s="117"/>
      <c r="AR14" s="117"/>
      <c r="AS14" s="118">
        <v>6</v>
      </c>
      <c r="AT14" s="118"/>
    </row>
    <row r="15" spans="1:46" ht="40.5" customHeight="1">
      <c r="A15" s="104">
        <v>13</v>
      </c>
      <c r="B15" s="124" t="s">
        <v>445</v>
      </c>
      <c r="C15" s="104">
        <f t="shared" si="1"/>
        <v>1</v>
      </c>
      <c r="D15" s="125" t="s">
        <v>596</v>
      </c>
      <c r="E15" s="165">
        <v>6000</v>
      </c>
      <c r="F15" s="166">
        <f t="shared" si="0"/>
        <v>6000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9"/>
      <c r="T15" s="109"/>
      <c r="U15" s="107"/>
      <c r="V15" s="107"/>
      <c r="W15" s="123"/>
      <c r="X15" s="107"/>
      <c r="Y15" s="107"/>
      <c r="Z15" s="113"/>
      <c r="AA15" s="113"/>
      <c r="AB15" s="114"/>
      <c r="AC15" s="114"/>
      <c r="AD15" s="113"/>
      <c r="AE15" s="114"/>
      <c r="AF15" s="114"/>
      <c r="AG15" s="119"/>
      <c r="AH15" s="114"/>
      <c r="AI15" s="114"/>
      <c r="AJ15" s="114"/>
      <c r="AK15" s="114"/>
      <c r="AL15" s="115">
        <v>1</v>
      </c>
      <c r="AM15" s="114"/>
      <c r="AN15" s="107"/>
      <c r="AO15" s="120"/>
      <c r="AP15" s="117"/>
      <c r="AQ15" s="117"/>
      <c r="AR15" s="117"/>
      <c r="AS15" s="117"/>
      <c r="AT15" s="117"/>
    </row>
    <row r="16" spans="1:46" ht="40.5" customHeight="1">
      <c r="A16" s="104">
        <v>14</v>
      </c>
      <c r="B16" s="124" t="s">
        <v>445</v>
      </c>
      <c r="C16" s="104">
        <f t="shared" si="1"/>
        <v>1</v>
      </c>
      <c r="D16" s="125" t="s">
        <v>597</v>
      </c>
      <c r="E16" s="165">
        <v>9300</v>
      </c>
      <c r="F16" s="166">
        <f t="shared" si="0"/>
        <v>9300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9"/>
      <c r="T16" s="109"/>
      <c r="U16" s="107"/>
      <c r="V16" s="107"/>
      <c r="W16" s="123"/>
      <c r="X16" s="107"/>
      <c r="Y16" s="107"/>
      <c r="Z16" s="113"/>
      <c r="AA16" s="113"/>
      <c r="AB16" s="114"/>
      <c r="AC16" s="114"/>
      <c r="AD16" s="113"/>
      <c r="AE16" s="114"/>
      <c r="AF16" s="114"/>
      <c r="AG16" s="119"/>
      <c r="AH16" s="114"/>
      <c r="AI16" s="114"/>
      <c r="AJ16" s="114"/>
      <c r="AK16" s="114"/>
      <c r="AL16" s="119"/>
      <c r="AM16" s="114"/>
      <c r="AN16" s="107"/>
      <c r="AO16" s="120"/>
      <c r="AP16" s="117"/>
      <c r="AQ16" s="117"/>
      <c r="AR16" s="118">
        <v>1</v>
      </c>
      <c r="AS16" s="117"/>
      <c r="AT16" s="117"/>
    </row>
    <row r="17" spans="1:46" ht="33" customHeight="1">
      <c r="A17" s="104">
        <v>15</v>
      </c>
      <c r="B17" s="124" t="s">
        <v>445</v>
      </c>
      <c r="C17" s="104">
        <f t="shared" si="1"/>
        <v>2</v>
      </c>
      <c r="D17" s="125" t="s">
        <v>598</v>
      </c>
      <c r="E17" s="165">
        <v>1300</v>
      </c>
      <c r="F17" s="166">
        <f t="shared" si="0"/>
        <v>2600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/>
      <c r="T17" s="109"/>
      <c r="U17" s="107"/>
      <c r="V17" s="107"/>
      <c r="W17" s="123"/>
      <c r="X17" s="107"/>
      <c r="Y17" s="107"/>
      <c r="Z17" s="113"/>
      <c r="AA17" s="113"/>
      <c r="AB17" s="114"/>
      <c r="AC17" s="114"/>
      <c r="AD17" s="113"/>
      <c r="AE17" s="114"/>
      <c r="AF17" s="114"/>
      <c r="AG17" s="119"/>
      <c r="AH17" s="114"/>
      <c r="AI17" s="114"/>
      <c r="AJ17" s="114"/>
      <c r="AK17" s="114"/>
      <c r="AL17" s="119"/>
      <c r="AM17" s="114"/>
      <c r="AN17" s="107"/>
      <c r="AO17" s="120"/>
      <c r="AP17" s="117"/>
      <c r="AQ17" s="117"/>
      <c r="AR17" s="118">
        <v>2</v>
      </c>
      <c r="AS17" s="117"/>
      <c r="AT17" s="117"/>
    </row>
    <row r="18" spans="1:46" ht="20.25" customHeight="1">
      <c r="A18" s="104">
        <v>16</v>
      </c>
      <c r="B18" s="124" t="s">
        <v>445</v>
      </c>
      <c r="C18" s="104">
        <f t="shared" si="1"/>
        <v>6</v>
      </c>
      <c r="D18" s="125" t="s">
        <v>599</v>
      </c>
      <c r="E18" s="165">
        <v>600</v>
      </c>
      <c r="F18" s="166">
        <f t="shared" si="0"/>
        <v>3600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9"/>
      <c r="T18" s="109"/>
      <c r="U18" s="107"/>
      <c r="V18" s="107"/>
      <c r="W18" s="111"/>
      <c r="X18" s="107"/>
      <c r="Y18" s="107"/>
      <c r="Z18" s="113"/>
      <c r="AA18" s="113"/>
      <c r="AB18" s="114"/>
      <c r="AC18" s="114"/>
      <c r="AD18" s="113"/>
      <c r="AE18" s="114"/>
      <c r="AF18" s="114"/>
      <c r="AG18" s="119"/>
      <c r="AH18" s="114"/>
      <c r="AI18" s="114"/>
      <c r="AJ18" s="114"/>
      <c r="AK18" s="114"/>
      <c r="AL18" s="119"/>
      <c r="AM18" s="114"/>
      <c r="AN18" s="107"/>
      <c r="AO18" s="120"/>
      <c r="AP18" s="117"/>
      <c r="AQ18" s="117"/>
      <c r="AR18" s="118">
        <v>6</v>
      </c>
      <c r="AS18" s="117"/>
      <c r="AT18" s="117"/>
    </row>
    <row r="19" spans="1:46" ht="29.25" customHeight="1">
      <c r="A19" s="104">
        <v>17</v>
      </c>
      <c r="B19" s="124" t="s">
        <v>445</v>
      </c>
      <c r="C19" s="104">
        <f t="shared" si="1"/>
        <v>1</v>
      </c>
      <c r="D19" s="125" t="s">
        <v>600</v>
      </c>
      <c r="E19" s="165">
        <v>200</v>
      </c>
      <c r="F19" s="166">
        <f t="shared" si="0"/>
        <v>200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9"/>
      <c r="T19" s="109"/>
      <c r="U19" s="107"/>
      <c r="V19" s="107"/>
      <c r="W19" s="126"/>
      <c r="X19" s="107"/>
      <c r="Y19" s="107"/>
      <c r="Z19" s="113"/>
      <c r="AA19" s="113"/>
      <c r="AB19" s="114"/>
      <c r="AC19" s="114"/>
      <c r="AD19" s="113"/>
      <c r="AE19" s="114"/>
      <c r="AF19" s="114"/>
      <c r="AG19" s="119"/>
      <c r="AH19" s="114"/>
      <c r="AI19" s="114"/>
      <c r="AJ19" s="114"/>
      <c r="AK19" s="114"/>
      <c r="AL19" s="119"/>
      <c r="AM19" s="114"/>
      <c r="AN19" s="107"/>
      <c r="AO19" s="120"/>
      <c r="AP19" s="118">
        <v>1</v>
      </c>
      <c r="AQ19" s="117"/>
      <c r="AR19" s="117"/>
      <c r="AS19" s="117"/>
      <c r="AT19" s="117"/>
    </row>
    <row r="20" spans="1:46" ht="23.25" customHeight="1">
      <c r="A20" s="104">
        <v>18</v>
      </c>
      <c r="B20" s="124" t="s">
        <v>445</v>
      </c>
      <c r="C20" s="104">
        <f t="shared" si="1"/>
        <v>0</v>
      </c>
      <c r="D20" s="105"/>
      <c r="E20" s="166"/>
      <c r="F20" s="166">
        <f t="shared" si="0"/>
        <v>0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9"/>
      <c r="T20" s="109"/>
      <c r="U20" s="107"/>
      <c r="V20" s="107"/>
      <c r="W20" s="123"/>
      <c r="X20" s="107"/>
      <c r="Y20" s="107"/>
      <c r="Z20" s="113"/>
      <c r="AA20" s="113"/>
      <c r="AB20" s="114"/>
      <c r="AC20" s="114"/>
      <c r="AD20" s="113"/>
      <c r="AE20" s="114"/>
      <c r="AF20" s="114"/>
      <c r="AG20" s="119"/>
      <c r="AH20" s="114"/>
      <c r="AI20" s="114"/>
      <c r="AJ20" s="114"/>
      <c r="AK20" s="114"/>
      <c r="AL20" s="119"/>
      <c r="AM20" s="114"/>
      <c r="AN20" s="107"/>
      <c r="AO20" s="120"/>
      <c r="AP20" s="117"/>
      <c r="AQ20" s="117"/>
      <c r="AR20" s="117"/>
      <c r="AS20" s="117"/>
      <c r="AT20" s="117"/>
    </row>
    <row r="21" spans="1:46" ht="15.75" customHeight="1">
      <c r="A21" s="104">
        <v>19</v>
      </c>
      <c r="B21" s="124" t="s">
        <v>445</v>
      </c>
      <c r="C21" s="104">
        <f t="shared" si="1"/>
        <v>0</v>
      </c>
      <c r="D21" s="105"/>
      <c r="E21" s="166"/>
      <c r="F21" s="166">
        <f t="shared" si="0"/>
        <v>0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/>
      <c r="T21" s="109"/>
      <c r="U21" s="107"/>
      <c r="V21" s="107"/>
      <c r="W21" s="123"/>
      <c r="X21" s="107"/>
      <c r="Y21" s="107"/>
      <c r="Z21" s="113"/>
      <c r="AA21" s="113"/>
      <c r="AB21" s="114"/>
      <c r="AC21" s="114"/>
      <c r="AD21" s="119"/>
      <c r="AE21" s="114"/>
      <c r="AF21" s="114"/>
      <c r="AG21" s="119"/>
      <c r="AH21" s="114"/>
      <c r="AI21" s="114"/>
      <c r="AJ21" s="114"/>
      <c r="AK21" s="114"/>
      <c r="AL21" s="119"/>
      <c r="AM21" s="114"/>
      <c r="AN21" s="107"/>
      <c r="AO21" s="120"/>
      <c r="AP21" s="117"/>
      <c r="AQ21" s="117"/>
      <c r="AR21" s="117"/>
      <c r="AS21" s="117"/>
      <c r="AT21" s="117"/>
    </row>
    <row r="22" spans="1:46" ht="15.75" customHeight="1">
      <c r="A22" s="104">
        <v>20</v>
      </c>
      <c r="B22" s="124" t="s">
        <v>445</v>
      </c>
      <c r="C22" s="104">
        <f t="shared" si="1"/>
        <v>0</v>
      </c>
      <c r="D22" s="105"/>
      <c r="E22" s="166"/>
      <c r="F22" s="166">
        <f t="shared" si="0"/>
        <v>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9"/>
      <c r="T22" s="109"/>
      <c r="U22" s="107"/>
      <c r="V22" s="107"/>
      <c r="W22" s="123"/>
      <c r="X22" s="107"/>
      <c r="Y22" s="107"/>
      <c r="Z22" s="113"/>
      <c r="AA22" s="113"/>
      <c r="AB22" s="114"/>
      <c r="AC22" s="114"/>
      <c r="AD22" s="119"/>
      <c r="AE22" s="114"/>
      <c r="AF22" s="114"/>
      <c r="AG22" s="119"/>
      <c r="AH22" s="114"/>
      <c r="AI22" s="114"/>
      <c r="AJ22" s="114"/>
      <c r="AK22" s="114"/>
      <c r="AL22" s="119"/>
      <c r="AM22" s="114"/>
      <c r="AN22" s="107"/>
      <c r="AO22" s="120"/>
      <c r="AP22" s="117"/>
      <c r="AQ22" s="117"/>
      <c r="AR22" s="117"/>
      <c r="AS22" s="117"/>
      <c r="AT22" s="117"/>
    </row>
    <row r="23" spans="1:46" ht="15.75" customHeight="1">
      <c r="A23" s="104">
        <v>21</v>
      </c>
      <c r="B23" s="124" t="s">
        <v>445</v>
      </c>
      <c r="C23" s="104">
        <f t="shared" si="1"/>
        <v>0</v>
      </c>
      <c r="D23" s="105"/>
      <c r="E23" s="166"/>
      <c r="F23" s="166">
        <f t="shared" si="0"/>
        <v>0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9"/>
      <c r="T23" s="109"/>
      <c r="U23" s="107"/>
      <c r="V23" s="107"/>
      <c r="W23" s="123"/>
      <c r="X23" s="107"/>
      <c r="Y23" s="107"/>
      <c r="Z23" s="113"/>
      <c r="AA23" s="113"/>
      <c r="AB23" s="114"/>
      <c r="AC23" s="114"/>
      <c r="AD23" s="119"/>
      <c r="AE23" s="114"/>
      <c r="AF23" s="114"/>
      <c r="AG23" s="119"/>
      <c r="AH23" s="114"/>
      <c r="AI23" s="114"/>
      <c r="AJ23" s="114"/>
      <c r="AK23" s="114"/>
      <c r="AL23" s="119"/>
      <c r="AM23" s="114"/>
      <c r="AN23" s="107"/>
      <c r="AO23" s="120"/>
      <c r="AP23" s="117"/>
      <c r="AQ23" s="117"/>
      <c r="AR23" s="117"/>
      <c r="AS23" s="117"/>
      <c r="AT23" s="117"/>
    </row>
    <row r="24" spans="1:46" ht="24" customHeight="1">
      <c r="A24" s="104">
        <v>22</v>
      </c>
      <c r="B24" s="124" t="s">
        <v>445</v>
      </c>
      <c r="C24" s="104">
        <f t="shared" si="1"/>
        <v>0</v>
      </c>
      <c r="D24" s="105"/>
      <c r="E24" s="166"/>
      <c r="F24" s="166">
        <f t="shared" si="0"/>
        <v>0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9"/>
      <c r="T24" s="109"/>
      <c r="U24" s="107"/>
      <c r="V24" s="107"/>
      <c r="W24" s="123"/>
      <c r="X24" s="107"/>
      <c r="Y24" s="107"/>
      <c r="Z24" s="113"/>
      <c r="AA24" s="113"/>
      <c r="AB24" s="114"/>
      <c r="AC24" s="114"/>
      <c r="AD24" s="119"/>
      <c r="AE24" s="114"/>
      <c r="AF24" s="114"/>
      <c r="AG24" s="119"/>
      <c r="AH24" s="114"/>
      <c r="AI24" s="114"/>
      <c r="AJ24" s="114"/>
      <c r="AK24" s="114"/>
      <c r="AL24" s="119"/>
      <c r="AM24" s="114"/>
      <c r="AN24" s="107"/>
      <c r="AO24" s="120"/>
      <c r="AP24" s="117"/>
      <c r="AQ24" s="117"/>
      <c r="AR24" s="117"/>
      <c r="AS24" s="117"/>
      <c r="AT24" s="117"/>
    </row>
    <row r="25" spans="1:46" ht="15.75" customHeight="1">
      <c r="A25" s="104">
        <v>23</v>
      </c>
      <c r="B25" s="124" t="s">
        <v>445</v>
      </c>
      <c r="C25" s="104">
        <f t="shared" si="1"/>
        <v>0</v>
      </c>
      <c r="D25" s="105"/>
      <c r="E25" s="166"/>
      <c r="F25" s="166">
        <f t="shared" si="0"/>
        <v>0</v>
      </c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9"/>
      <c r="T25" s="109"/>
      <c r="U25" s="107"/>
      <c r="V25" s="107"/>
      <c r="W25" s="123"/>
      <c r="X25" s="107"/>
      <c r="Y25" s="107"/>
      <c r="Z25" s="113"/>
      <c r="AA25" s="113"/>
      <c r="AB25" s="114"/>
      <c r="AC25" s="114"/>
      <c r="AD25" s="119"/>
      <c r="AE25" s="114"/>
      <c r="AF25" s="114"/>
      <c r="AG25" s="119"/>
      <c r="AH25" s="114"/>
      <c r="AI25" s="114"/>
      <c r="AJ25" s="114"/>
      <c r="AK25" s="114"/>
      <c r="AL25" s="119"/>
      <c r="AM25" s="114"/>
      <c r="AN25" s="107"/>
      <c r="AO25" s="120"/>
      <c r="AP25" s="117"/>
      <c r="AQ25" s="117"/>
      <c r="AR25" s="117"/>
      <c r="AS25" s="117"/>
      <c r="AT25" s="117"/>
    </row>
    <row r="26" spans="1:46" ht="15.75" customHeight="1">
      <c r="A26" s="104">
        <v>24</v>
      </c>
      <c r="B26" s="124" t="s">
        <v>445</v>
      </c>
      <c r="C26" s="104">
        <f t="shared" si="1"/>
        <v>0</v>
      </c>
      <c r="D26" s="105"/>
      <c r="E26" s="166"/>
      <c r="F26" s="166">
        <f t="shared" si="0"/>
        <v>0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9"/>
      <c r="T26" s="109"/>
      <c r="U26" s="107"/>
      <c r="V26" s="107"/>
      <c r="W26" s="111"/>
      <c r="X26" s="107"/>
      <c r="Y26" s="107"/>
      <c r="Z26" s="113"/>
      <c r="AA26" s="113"/>
      <c r="AB26" s="114"/>
      <c r="AC26" s="114"/>
      <c r="AD26" s="119"/>
      <c r="AE26" s="114"/>
      <c r="AF26" s="114"/>
      <c r="AG26" s="119"/>
      <c r="AH26" s="114"/>
      <c r="AI26" s="114"/>
      <c r="AJ26" s="114"/>
      <c r="AK26" s="114"/>
      <c r="AL26" s="119"/>
      <c r="AM26" s="114"/>
      <c r="AN26" s="107"/>
      <c r="AO26" s="120"/>
      <c r="AP26" s="117"/>
      <c r="AQ26" s="117"/>
      <c r="AR26" s="117"/>
      <c r="AS26" s="117"/>
      <c r="AT26" s="117"/>
    </row>
    <row r="27" spans="1:46" ht="15.75" customHeight="1">
      <c r="A27" s="104">
        <v>25</v>
      </c>
      <c r="B27" s="124" t="s">
        <v>445</v>
      </c>
      <c r="C27" s="104">
        <f t="shared" si="1"/>
        <v>0</v>
      </c>
      <c r="D27" s="105"/>
      <c r="E27" s="166"/>
      <c r="F27" s="166">
        <f t="shared" si="0"/>
        <v>0</v>
      </c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9"/>
      <c r="T27" s="109"/>
      <c r="U27" s="107"/>
      <c r="V27" s="107"/>
      <c r="W27" s="111"/>
      <c r="X27" s="107"/>
      <c r="Y27" s="107"/>
      <c r="Z27" s="113"/>
      <c r="AA27" s="113"/>
      <c r="AB27" s="114"/>
      <c r="AC27" s="114"/>
      <c r="AD27" s="113"/>
      <c r="AE27" s="114"/>
      <c r="AF27" s="107"/>
      <c r="AG27" s="119"/>
      <c r="AH27" s="107"/>
      <c r="AI27" s="114"/>
      <c r="AJ27" s="114"/>
      <c r="AK27" s="114"/>
      <c r="AL27" s="119"/>
      <c r="AM27" s="114"/>
      <c r="AN27" s="114"/>
      <c r="AO27" s="120"/>
      <c r="AP27" s="117"/>
      <c r="AQ27" s="117"/>
      <c r="AR27" s="117"/>
      <c r="AS27" s="117"/>
      <c r="AT27" s="117"/>
    </row>
    <row r="28" spans="1:46" ht="15.75" customHeight="1">
      <c r="A28" s="240" t="s">
        <v>579</v>
      </c>
      <c r="B28" s="222"/>
      <c r="C28" s="222"/>
      <c r="D28" s="222"/>
      <c r="E28" s="223"/>
      <c r="F28" s="165">
        <v>1951</v>
      </c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9"/>
      <c r="T28" s="169"/>
      <c r="U28" s="168"/>
      <c r="V28" s="168"/>
      <c r="W28" s="170"/>
      <c r="X28" s="168"/>
      <c r="Y28" s="168"/>
      <c r="Z28" s="168"/>
      <c r="AA28" s="168"/>
      <c r="AB28" s="171"/>
      <c r="AC28" s="171"/>
      <c r="AD28" s="168"/>
      <c r="AE28" s="171"/>
      <c r="AF28" s="168"/>
      <c r="AG28" s="171"/>
      <c r="AH28" s="168"/>
      <c r="AI28" s="171"/>
      <c r="AJ28" s="171"/>
      <c r="AK28" s="171"/>
      <c r="AL28" s="171"/>
      <c r="AM28" s="171"/>
      <c r="AN28" s="171"/>
      <c r="AO28" s="172"/>
    </row>
    <row r="29" spans="1:46" ht="15.75" customHeight="1">
      <c r="A29" s="241" t="s">
        <v>601</v>
      </c>
      <c r="B29" s="228"/>
      <c r="C29" s="228"/>
      <c r="D29" s="228"/>
      <c r="E29" s="228"/>
      <c r="F29" s="173">
        <f>SUM(F2:F28)</f>
        <v>672151</v>
      </c>
    </row>
    <row r="30" spans="1:46" ht="15.75" customHeight="1"/>
    <row r="31" spans="1:46" ht="15.75" customHeight="1"/>
    <row r="32" spans="1:4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</sheetData>
  <autoFilter ref="A2:D27" xr:uid="{00000000-0009-0000-0000-000004000000}"/>
  <mergeCells count="4">
    <mergeCell ref="A1:D1"/>
    <mergeCell ref="G1:Y1"/>
    <mergeCell ref="A28:E28"/>
    <mergeCell ref="A29:E29"/>
  </mergeCells>
  <pageMargins left="0.7" right="0.7" top="0.75" bottom="0.75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807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6" width="31" customWidth="1"/>
    <col min="7" max="7" width="6.7109375" customWidth="1"/>
    <col min="8" max="8" width="7.5703125" customWidth="1"/>
    <col min="9" max="9" width="6.5703125" customWidth="1"/>
    <col min="10" max="11" width="6.7109375" customWidth="1"/>
    <col min="12" max="12" width="7.42578125" customWidth="1"/>
    <col min="13" max="14" width="7" customWidth="1"/>
    <col min="15" max="15" width="7.140625" customWidth="1"/>
    <col min="16" max="16" width="6.85546875" customWidth="1"/>
    <col min="17" max="18" width="7" customWidth="1"/>
    <col min="19" max="19" width="7.140625" customWidth="1"/>
    <col min="20" max="20" width="5.42578125" customWidth="1"/>
    <col min="21" max="22" width="6.42578125" customWidth="1"/>
    <col min="23" max="23" width="6.5703125" customWidth="1"/>
    <col min="24" max="24" width="5.28515625" customWidth="1"/>
    <col min="25" max="25" width="5.42578125" customWidth="1"/>
    <col min="26" max="26" width="4.85546875" customWidth="1"/>
    <col min="27" max="27" width="8.5703125" customWidth="1"/>
    <col min="28" max="28" width="5.42578125" customWidth="1"/>
    <col min="29" max="29" width="6" customWidth="1"/>
    <col min="30" max="30" width="6.7109375" customWidth="1"/>
    <col min="31" max="31" width="5.140625" customWidth="1"/>
    <col min="32" max="32" width="6" customWidth="1"/>
    <col min="33" max="33" width="6.28515625" customWidth="1"/>
    <col min="34" max="34" width="5.28515625" customWidth="1"/>
    <col min="35" max="35" width="6.140625" customWidth="1"/>
    <col min="36" max="36" width="6.5703125" customWidth="1"/>
    <col min="37" max="37" width="6.140625" customWidth="1"/>
    <col min="38" max="38" width="6" customWidth="1"/>
    <col min="39" max="39" width="7.28515625" hidden="1" customWidth="1"/>
    <col min="40" max="40" width="6.7109375" customWidth="1"/>
    <col min="41" max="41" width="9.85546875" hidden="1" customWidth="1"/>
    <col min="42" max="42" width="9" customWidth="1"/>
    <col min="43" max="44" width="10.7109375" customWidth="1"/>
  </cols>
  <sheetData>
    <row r="1" spans="1:44" hidden="1">
      <c r="A1" s="234" t="s">
        <v>377</v>
      </c>
      <c r="B1" s="235"/>
      <c r="C1" s="235"/>
      <c r="D1" s="236"/>
      <c r="E1" s="160"/>
      <c r="F1" s="160"/>
      <c r="G1" s="237" t="s">
        <v>378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8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4" ht="36" customHeight="1">
      <c r="A2" s="157" t="s">
        <v>602</v>
      </c>
      <c r="B2" s="67" t="s">
        <v>34</v>
      </c>
      <c r="C2" s="67" t="s">
        <v>380</v>
      </c>
      <c r="D2" s="67" t="s">
        <v>381</v>
      </c>
      <c r="E2" s="161" t="s">
        <v>603</v>
      </c>
      <c r="F2" s="161" t="s">
        <v>383</v>
      </c>
      <c r="G2" s="69" t="s">
        <v>384</v>
      </c>
      <c r="H2" s="70" t="s">
        <v>385</v>
      </c>
      <c r="I2" s="71" t="s">
        <v>386</v>
      </c>
      <c r="J2" s="72" t="s">
        <v>387</v>
      </c>
      <c r="K2" s="73" t="s">
        <v>388</v>
      </c>
      <c r="L2" s="74" t="s">
        <v>389</v>
      </c>
      <c r="M2" s="75" t="s">
        <v>390</v>
      </c>
      <c r="N2" s="76" t="s">
        <v>391</v>
      </c>
      <c r="O2" s="77" t="s">
        <v>392</v>
      </c>
      <c r="P2" s="78" t="s">
        <v>393</v>
      </c>
      <c r="Q2" s="79" t="s">
        <v>394</v>
      </c>
      <c r="R2" s="80" t="s">
        <v>395</v>
      </c>
      <c r="S2" s="81" t="s">
        <v>396</v>
      </c>
      <c r="T2" s="82" t="s">
        <v>397</v>
      </c>
      <c r="U2" s="83" t="s">
        <v>398</v>
      </c>
      <c r="V2" s="84" t="s">
        <v>399</v>
      </c>
      <c r="W2" s="85" t="s">
        <v>400</v>
      </c>
      <c r="X2" s="86" t="s">
        <v>401</v>
      </c>
      <c r="Y2" s="87" t="s">
        <v>402</v>
      </c>
      <c r="Z2" s="88" t="s">
        <v>403</v>
      </c>
      <c r="AA2" s="77" t="s">
        <v>404</v>
      </c>
      <c r="AB2" s="72" t="s">
        <v>405</v>
      </c>
      <c r="AC2" s="89" t="s">
        <v>406</v>
      </c>
      <c r="AD2" s="79" t="s">
        <v>407</v>
      </c>
      <c r="AE2" s="84" t="s">
        <v>408</v>
      </c>
      <c r="AF2" s="163" t="s">
        <v>580</v>
      </c>
      <c r="AG2" s="91" t="s">
        <v>410</v>
      </c>
      <c r="AH2" s="92" t="s">
        <v>411</v>
      </c>
      <c r="AI2" s="93" t="s">
        <v>412</v>
      </c>
      <c r="AJ2" s="94" t="s">
        <v>413</v>
      </c>
      <c r="AK2" s="95" t="s">
        <v>581</v>
      </c>
      <c r="AL2" s="96" t="s">
        <v>415</v>
      </c>
      <c r="AM2" s="97"/>
      <c r="AN2" s="98" t="s">
        <v>416</v>
      </c>
      <c r="AO2" s="99"/>
      <c r="AP2" s="100" t="s">
        <v>417</v>
      </c>
      <c r="AQ2" s="101" t="s">
        <v>418</v>
      </c>
      <c r="AR2" s="174" t="s">
        <v>420</v>
      </c>
    </row>
    <row r="3" spans="1:44" ht="24" customHeight="1">
      <c r="A3" s="104">
        <v>1</v>
      </c>
      <c r="B3" s="124" t="s">
        <v>586</v>
      </c>
      <c r="C3" s="104">
        <f>G3+H3+I3+J3+K3+L3+M3+N3+O3+P3+Q3+R3+S3+T3+U3+V3+W3+X3+Y3+Z3+AA3+AB3+AC3+AD3+AE3+AF3+AG3+AH3+AI3+AJ3+AK3+AL3+AM3+AN3+AO3</f>
        <v>480</v>
      </c>
      <c r="D3" s="125" t="s">
        <v>604</v>
      </c>
      <c r="E3" s="165">
        <v>13</v>
      </c>
      <c r="F3" s="165">
        <f t="shared" ref="F3:F41" si="0">E3*C3</f>
        <v>6240</v>
      </c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/>
      <c r="T3" s="109"/>
      <c r="U3" s="111"/>
      <c r="V3" s="107"/>
      <c r="W3" s="107"/>
      <c r="X3" s="107"/>
      <c r="Y3" s="107"/>
      <c r="Z3" s="113"/>
      <c r="AA3" s="113"/>
      <c r="AB3" s="107"/>
      <c r="AC3" s="107"/>
      <c r="AD3" s="113"/>
      <c r="AE3" s="107"/>
      <c r="AF3" s="107"/>
      <c r="AG3" s="113"/>
      <c r="AH3" s="108">
        <v>480</v>
      </c>
      <c r="AI3" s="107"/>
      <c r="AJ3" s="114"/>
      <c r="AK3" s="107"/>
      <c r="AL3" s="119"/>
      <c r="AM3" s="114"/>
      <c r="AN3" s="107"/>
      <c r="AO3" s="116"/>
      <c r="AP3" s="117"/>
      <c r="AQ3" s="117"/>
      <c r="AR3" s="117"/>
    </row>
    <row r="4" spans="1:44" ht="24" customHeight="1">
      <c r="A4" s="104">
        <v>2</v>
      </c>
      <c r="B4" s="124" t="s">
        <v>605</v>
      </c>
      <c r="C4" s="104">
        <f t="shared" ref="C4:C41" si="1">+K4+M4+N4+O4+P4+Q4+R4+S4+T4+U4+V4+W4+X4+Y4+Z4+AA4+AB4+AC4+AD4+AE4+AF4+AG4+AH4+AI4+AJ4+AK4+AL4+AM4+AN4+G4+H4+I4+J4</f>
        <v>240</v>
      </c>
      <c r="D4" s="125" t="s">
        <v>606</v>
      </c>
      <c r="E4" s="165">
        <v>35</v>
      </c>
      <c r="F4" s="165">
        <f t="shared" si="0"/>
        <v>8400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9"/>
      <c r="T4" s="109"/>
      <c r="U4" s="107"/>
      <c r="V4" s="107"/>
      <c r="W4" s="107"/>
      <c r="X4" s="107"/>
      <c r="Y4" s="107"/>
      <c r="Z4" s="113"/>
      <c r="AA4" s="113"/>
      <c r="AB4" s="114"/>
      <c r="AC4" s="107"/>
      <c r="AD4" s="113"/>
      <c r="AE4" s="114"/>
      <c r="AF4" s="114"/>
      <c r="AG4" s="119"/>
      <c r="AH4" s="108">
        <v>240</v>
      </c>
      <c r="AI4" s="114"/>
      <c r="AJ4" s="114"/>
      <c r="AK4" s="107"/>
      <c r="AL4" s="119"/>
      <c r="AM4" s="114"/>
      <c r="AN4" s="107"/>
      <c r="AO4" s="120"/>
      <c r="AP4" s="117"/>
      <c r="AQ4" s="117"/>
      <c r="AR4" s="117"/>
    </row>
    <row r="5" spans="1:44" ht="24" customHeight="1">
      <c r="A5" s="104">
        <v>3</v>
      </c>
      <c r="B5" s="124" t="s">
        <v>586</v>
      </c>
      <c r="C5" s="104">
        <f t="shared" si="1"/>
        <v>240</v>
      </c>
      <c r="D5" s="125" t="s">
        <v>607</v>
      </c>
      <c r="E5" s="165">
        <v>15</v>
      </c>
      <c r="F5" s="165">
        <f t="shared" si="0"/>
        <v>3600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9"/>
      <c r="T5" s="109"/>
      <c r="U5" s="107"/>
      <c r="V5" s="107"/>
      <c r="W5" s="109"/>
      <c r="X5" s="107"/>
      <c r="Y5" s="107"/>
      <c r="Z5" s="113"/>
      <c r="AA5" s="113"/>
      <c r="AB5" s="114"/>
      <c r="AC5" s="107"/>
      <c r="AD5" s="113"/>
      <c r="AE5" s="114"/>
      <c r="AF5" s="114"/>
      <c r="AG5" s="119"/>
      <c r="AH5" s="121">
        <v>240</v>
      </c>
      <c r="AI5" s="114"/>
      <c r="AJ5" s="114"/>
      <c r="AK5" s="114"/>
      <c r="AL5" s="119"/>
      <c r="AM5" s="114"/>
      <c r="AN5" s="107"/>
      <c r="AO5" s="120"/>
      <c r="AP5" s="117"/>
      <c r="AQ5" s="117"/>
      <c r="AR5" s="117"/>
    </row>
    <row r="6" spans="1:44" ht="24" customHeight="1">
      <c r="A6" s="104">
        <v>4</v>
      </c>
      <c r="B6" s="124" t="s">
        <v>586</v>
      </c>
      <c r="C6" s="104">
        <f t="shared" si="1"/>
        <v>10</v>
      </c>
      <c r="D6" s="125" t="s">
        <v>608</v>
      </c>
      <c r="E6" s="165">
        <v>45</v>
      </c>
      <c r="F6" s="165">
        <f t="shared" si="0"/>
        <v>450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9"/>
      <c r="T6" s="109"/>
      <c r="U6" s="107"/>
      <c r="V6" s="107"/>
      <c r="W6" s="109"/>
      <c r="X6" s="107"/>
      <c r="Y6" s="107"/>
      <c r="Z6" s="113"/>
      <c r="AA6" s="113"/>
      <c r="AB6" s="114"/>
      <c r="AC6" s="107"/>
      <c r="AD6" s="113"/>
      <c r="AE6" s="114"/>
      <c r="AF6" s="114"/>
      <c r="AG6" s="119"/>
      <c r="AH6" s="121">
        <v>10</v>
      </c>
      <c r="AI6" s="114"/>
      <c r="AJ6" s="114"/>
      <c r="AK6" s="107"/>
      <c r="AL6" s="119"/>
      <c r="AM6" s="114"/>
      <c r="AN6" s="107"/>
      <c r="AO6" s="120"/>
      <c r="AP6" s="117"/>
      <c r="AQ6" s="117"/>
      <c r="AR6" s="117"/>
    </row>
    <row r="7" spans="1:44" ht="24" customHeight="1">
      <c r="A7" s="104">
        <v>5</v>
      </c>
      <c r="B7" s="124" t="s">
        <v>445</v>
      </c>
      <c r="C7" s="104">
        <f t="shared" si="1"/>
        <v>50</v>
      </c>
      <c r="D7" s="125" t="s">
        <v>609</v>
      </c>
      <c r="E7" s="165">
        <v>36</v>
      </c>
      <c r="F7" s="165">
        <f t="shared" si="0"/>
        <v>1800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9"/>
      <c r="T7" s="109"/>
      <c r="U7" s="107"/>
      <c r="V7" s="107"/>
      <c r="W7" s="109"/>
      <c r="X7" s="107"/>
      <c r="Y7" s="107"/>
      <c r="Z7" s="113"/>
      <c r="AA7" s="113"/>
      <c r="AB7" s="114"/>
      <c r="AC7" s="107"/>
      <c r="AD7" s="113"/>
      <c r="AE7" s="114"/>
      <c r="AF7" s="114"/>
      <c r="AG7" s="119"/>
      <c r="AH7" s="121">
        <v>50</v>
      </c>
      <c r="AI7" s="114"/>
      <c r="AJ7" s="114"/>
      <c r="AK7" s="114"/>
      <c r="AL7" s="119"/>
      <c r="AM7" s="114"/>
      <c r="AN7" s="107"/>
      <c r="AO7" s="120"/>
      <c r="AP7" s="117"/>
      <c r="AQ7" s="117"/>
      <c r="AR7" s="117"/>
    </row>
    <row r="8" spans="1:44" ht="24" customHeight="1">
      <c r="A8" s="104">
        <v>6</v>
      </c>
      <c r="B8" s="124" t="s">
        <v>445</v>
      </c>
      <c r="C8" s="104">
        <f t="shared" si="1"/>
        <v>50</v>
      </c>
      <c r="D8" s="125" t="s">
        <v>610</v>
      </c>
      <c r="E8" s="165">
        <v>70</v>
      </c>
      <c r="F8" s="165">
        <f t="shared" si="0"/>
        <v>3500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9"/>
      <c r="T8" s="109"/>
      <c r="U8" s="107"/>
      <c r="V8" s="107"/>
      <c r="W8" s="109"/>
      <c r="X8" s="107"/>
      <c r="Y8" s="107"/>
      <c r="Z8" s="113"/>
      <c r="AA8" s="113"/>
      <c r="AB8" s="114"/>
      <c r="AC8" s="107"/>
      <c r="AD8" s="113"/>
      <c r="AE8" s="114"/>
      <c r="AF8" s="114"/>
      <c r="AG8" s="119"/>
      <c r="AH8" s="121">
        <v>50</v>
      </c>
      <c r="AI8" s="114"/>
      <c r="AJ8" s="114"/>
      <c r="AK8" s="114"/>
      <c r="AL8" s="119"/>
      <c r="AM8" s="114"/>
      <c r="AN8" s="107"/>
      <c r="AO8" s="120"/>
      <c r="AP8" s="117"/>
      <c r="AQ8" s="117"/>
      <c r="AR8" s="117"/>
    </row>
    <row r="9" spans="1:44" ht="24" customHeight="1">
      <c r="A9" s="104">
        <v>7</v>
      </c>
      <c r="B9" s="124" t="s">
        <v>445</v>
      </c>
      <c r="C9" s="104">
        <f t="shared" si="1"/>
        <v>50</v>
      </c>
      <c r="D9" s="125" t="s">
        <v>611</v>
      </c>
      <c r="E9" s="165">
        <v>70</v>
      </c>
      <c r="F9" s="165">
        <f t="shared" si="0"/>
        <v>3500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9"/>
      <c r="U9" s="107"/>
      <c r="V9" s="107"/>
      <c r="W9" s="109"/>
      <c r="X9" s="107"/>
      <c r="Y9" s="107"/>
      <c r="Z9" s="113"/>
      <c r="AA9" s="113"/>
      <c r="AB9" s="107"/>
      <c r="AC9" s="114"/>
      <c r="AD9" s="113"/>
      <c r="AE9" s="114"/>
      <c r="AF9" s="114"/>
      <c r="AG9" s="119"/>
      <c r="AH9" s="121">
        <v>50</v>
      </c>
      <c r="AI9" s="114"/>
      <c r="AJ9" s="114"/>
      <c r="AK9" s="114"/>
      <c r="AL9" s="119"/>
      <c r="AM9" s="114"/>
      <c r="AN9" s="107"/>
      <c r="AO9" s="120"/>
      <c r="AP9" s="117"/>
      <c r="AQ9" s="117"/>
      <c r="AR9" s="117"/>
    </row>
    <row r="10" spans="1:44" ht="24" customHeight="1">
      <c r="A10" s="104">
        <v>8</v>
      </c>
      <c r="B10" s="124" t="s">
        <v>445</v>
      </c>
      <c r="C10" s="104">
        <f t="shared" si="1"/>
        <v>15</v>
      </c>
      <c r="D10" s="125" t="s">
        <v>612</v>
      </c>
      <c r="E10" s="165">
        <v>70</v>
      </c>
      <c r="F10" s="165">
        <f t="shared" si="0"/>
        <v>1050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9"/>
      <c r="T10" s="109"/>
      <c r="U10" s="107"/>
      <c r="V10" s="107"/>
      <c r="W10" s="109"/>
      <c r="X10" s="107"/>
      <c r="Y10" s="107"/>
      <c r="Z10" s="113"/>
      <c r="AA10" s="113"/>
      <c r="AB10" s="114"/>
      <c r="AC10" s="114"/>
      <c r="AD10" s="113"/>
      <c r="AE10" s="114"/>
      <c r="AF10" s="114"/>
      <c r="AG10" s="119"/>
      <c r="AH10" s="121">
        <v>15</v>
      </c>
      <c r="AI10" s="114"/>
      <c r="AJ10" s="114"/>
      <c r="AK10" s="114"/>
      <c r="AL10" s="119"/>
      <c r="AM10" s="114"/>
      <c r="AN10" s="107"/>
      <c r="AO10" s="120"/>
      <c r="AP10" s="117"/>
      <c r="AQ10" s="117"/>
      <c r="AR10" s="117"/>
    </row>
    <row r="11" spans="1:44" ht="24" customHeight="1">
      <c r="A11" s="104">
        <v>9</v>
      </c>
      <c r="B11" s="124" t="s">
        <v>445</v>
      </c>
      <c r="C11" s="104">
        <f t="shared" si="1"/>
        <v>52</v>
      </c>
      <c r="D11" s="125" t="s">
        <v>613</v>
      </c>
      <c r="E11" s="165">
        <v>80</v>
      </c>
      <c r="F11" s="165">
        <f t="shared" si="0"/>
        <v>4160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9"/>
      <c r="T11" s="109"/>
      <c r="U11" s="107"/>
      <c r="V11" s="107"/>
      <c r="W11" s="109"/>
      <c r="X11" s="107"/>
      <c r="Y11" s="107"/>
      <c r="Z11" s="113"/>
      <c r="AA11" s="113"/>
      <c r="AB11" s="114"/>
      <c r="AC11" s="114"/>
      <c r="AD11" s="113"/>
      <c r="AE11" s="114"/>
      <c r="AF11" s="114"/>
      <c r="AG11" s="119"/>
      <c r="AH11" s="121">
        <v>52</v>
      </c>
      <c r="AI11" s="114"/>
      <c r="AJ11" s="114"/>
      <c r="AK11" s="114"/>
      <c r="AL11" s="119"/>
      <c r="AM11" s="114"/>
      <c r="AN11" s="107"/>
      <c r="AO11" s="120"/>
      <c r="AP11" s="117"/>
      <c r="AQ11" s="117"/>
      <c r="AR11" s="117"/>
    </row>
    <row r="12" spans="1:44" ht="24" customHeight="1">
      <c r="A12" s="104">
        <v>10</v>
      </c>
      <c r="B12" s="124" t="s">
        <v>445</v>
      </c>
      <c r="C12" s="104">
        <f t="shared" si="1"/>
        <v>30</v>
      </c>
      <c r="D12" s="125" t="s">
        <v>614</v>
      </c>
      <c r="E12" s="165">
        <v>80</v>
      </c>
      <c r="F12" s="165">
        <f t="shared" si="0"/>
        <v>2400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9"/>
      <c r="T12" s="109"/>
      <c r="U12" s="107"/>
      <c r="V12" s="107"/>
      <c r="W12" s="109"/>
      <c r="X12" s="107"/>
      <c r="Y12" s="107"/>
      <c r="Z12" s="113"/>
      <c r="AA12" s="113"/>
      <c r="AB12" s="114"/>
      <c r="AC12" s="114"/>
      <c r="AD12" s="113"/>
      <c r="AE12" s="114"/>
      <c r="AF12" s="114"/>
      <c r="AG12" s="119"/>
      <c r="AH12" s="121">
        <v>30</v>
      </c>
      <c r="AI12" s="114"/>
      <c r="AJ12" s="114"/>
      <c r="AK12" s="114"/>
      <c r="AL12" s="119"/>
      <c r="AM12" s="114"/>
      <c r="AN12" s="107"/>
      <c r="AO12" s="120"/>
      <c r="AP12" s="117"/>
      <c r="AQ12" s="117"/>
      <c r="AR12" s="117"/>
    </row>
    <row r="13" spans="1:44" ht="24" customHeight="1">
      <c r="A13" s="104">
        <v>11</v>
      </c>
      <c r="B13" s="124" t="s">
        <v>445</v>
      </c>
      <c r="C13" s="104">
        <f t="shared" si="1"/>
        <v>25</v>
      </c>
      <c r="D13" s="125" t="s">
        <v>615</v>
      </c>
      <c r="E13" s="165">
        <v>50</v>
      </c>
      <c r="F13" s="165">
        <f t="shared" si="0"/>
        <v>1250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9"/>
      <c r="T13" s="109"/>
      <c r="U13" s="107"/>
      <c r="V13" s="107"/>
      <c r="W13" s="123"/>
      <c r="X13" s="107"/>
      <c r="Y13" s="107"/>
      <c r="Z13" s="113"/>
      <c r="AA13" s="113"/>
      <c r="AB13" s="114"/>
      <c r="AC13" s="114"/>
      <c r="AD13" s="113"/>
      <c r="AE13" s="114"/>
      <c r="AF13" s="114"/>
      <c r="AG13" s="119"/>
      <c r="AH13" s="121">
        <v>25</v>
      </c>
      <c r="AI13" s="114"/>
      <c r="AJ13" s="114"/>
      <c r="AK13" s="114"/>
      <c r="AL13" s="119"/>
      <c r="AM13" s="114"/>
      <c r="AN13" s="107"/>
      <c r="AO13" s="120"/>
      <c r="AP13" s="117"/>
      <c r="AQ13" s="117"/>
      <c r="AR13" s="117"/>
    </row>
    <row r="14" spans="1:44" ht="24" customHeight="1">
      <c r="A14" s="104">
        <v>12</v>
      </c>
      <c r="B14" s="104" t="s">
        <v>424</v>
      </c>
      <c r="C14" s="104">
        <f t="shared" si="1"/>
        <v>12</v>
      </c>
      <c r="D14" s="125" t="s">
        <v>616</v>
      </c>
      <c r="E14" s="165">
        <v>25</v>
      </c>
      <c r="F14" s="165">
        <f t="shared" si="0"/>
        <v>300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7"/>
      <c r="V14" s="107"/>
      <c r="W14" s="123"/>
      <c r="X14" s="107"/>
      <c r="Y14" s="107"/>
      <c r="Z14" s="113"/>
      <c r="AA14" s="113"/>
      <c r="AB14" s="114"/>
      <c r="AC14" s="114"/>
      <c r="AD14" s="113"/>
      <c r="AE14" s="114"/>
      <c r="AF14" s="114"/>
      <c r="AG14" s="119"/>
      <c r="AH14" s="121">
        <v>12</v>
      </c>
      <c r="AI14" s="114"/>
      <c r="AJ14" s="114"/>
      <c r="AK14" s="107"/>
      <c r="AL14" s="119"/>
      <c r="AM14" s="114"/>
      <c r="AN14" s="107"/>
      <c r="AO14" s="120"/>
      <c r="AP14" s="117"/>
      <c r="AQ14" s="117"/>
      <c r="AR14" s="117"/>
    </row>
    <row r="15" spans="1:44" ht="40.5" customHeight="1">
      <c r="A15" s="104">
        <v>13</v>
      </c>
      <c r="B15" s="104" t="s">
        <v>424</v>
      </c>
      <c r="C15" s="104">
        <f t="shared" si="1"/>
        <v>400</v>
      </c>
      <c r="D15" s="125" t="s">
        <v>617</v>
      </c>
      <c r="E15" s="165">
        <v>25</v>
      </c>
      <c r="F15" s="165">
        <f t="shared" si="0"/>
        <v>10000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9"/>
      <c r="T15" s="109"/>
      <c r="U15" s="107"/>
      <c r="V15" s="107"/>
      <c r="W15" s="123"/>
      <c r="X15" s="107"/>
      <c r="Y15" s="107"/>
      <c r="Z15" s="113"/>
      <c r="AA15" s="113"/>
      <c r="AB15" s="114"/>
      <c r="AC15" s="114"/>
      <c r="AD15" s="113"/>
      <c r="AE15" s="114"/>
      <c r="AF15" s="114"/>
      <c r="AG15" s="119"/>
      <c r="AH15" s="121">
        <v>400</v>
      </c>
      <c r="AI15" s="114"/>
      <c r="AJ15" s="114"/>
      <c r="AK15" s="114"/>
      <c r="AL15" s="119"/>
      <c r="AM15" s="114"/>
      <c r="AN15" s="107"/>
      <c r="AO15" s="120"/>
      <c r="AP15" s="117"/>
      <c r="AQ15" s="117"/>
      <c r="AR15" s="117"/>
    </row>
    <row r="16" spans="1:44" ht="40.5" customHeight="1">
      <c r="A16" s="104">
        <v>14</v>
      </c>
      <c r="B16" s="124" t="s">
        <v>564</v>
      </c>
      <c r="C16" s="104">
        <f t="shared" si="1"/>
        <v>400</v>
      </c>
      <c r="D16" s="125" t="s">
        <v>618</v>
      </c>
      <c r="E16" s="165">
        <v>25</v>
      </c>
      <c r="F16" s="165">
        <f t="shared" si="0"/>
        <v>10000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9"/>
      <c r="T16" s="109"/>
      <c r="U16" s="107"/>
      <c r="V16" s="107"/>
      <c r="W16" s="123"/>
      <c r="X16" s="107"/>
      <c r="Y16" s="107"/>
      <c r="Z16" s="113"/>
      <c r="AA16" s="113"/>
      <c r="AB16" s="114"/>
      <c r="AC16" s="114"/>
      <c r="AD16" s="113"/>
      <c r="AE16" s="114"/>
      <c r="AF16" s="114"/>
      <c r="AG16" s="119"/>
      <c r="AH16" s="121">
        <v>400</v>
      </c>
      <c r="AI16" s="114"/>
      <c r="AJ16" s="114"/>
      <c r="AK16" s="114"/>
      <c r="AL16" s="119"/>
      <c r="AM16" s="114"/>
      <c r="AN16" s="107"/>
      <c r="AO16" s="120"/>
      <c r="AP16" s="117"/>
      <c r="AQ16" s="117"/>
      <c r="AR16" s="117"/>
    </row>
    <row r="17" spans="1:44" ht="33" customHeight="1">
      <c r="A17" s="104">
        <v>15</v>
      </c>
      <c r="B17" s="124" t="s">
        <v>431</v>
      </c>
      <c r="C17" s="104">
        <f t="shared" si="1"/>
        <v>40</v>
      </c>
      <c r="D17" s="125" t="s">
        <v>619</v>
      </c>
      <c r="E17" s="165">
        <v>19</v>
      </c>
      <c r="F17" s="165">
        <f t="shared" si="0"/>
        <v>760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/>
      <c r="T17" s="109"/>
      <c r="U17" s="107"/>
      <c r="V17" s="107"/>
      <c r="W17" s="123"/>
      <c r="X17" s="107"/>
      <c r="Y17" s="107"/>
      <c r="Z17" s="113"/>
      <c r="AA17" s="113"/>
      <c r="AB17" s="114"/>
      <c r="AC17" s="114"/>
      <c r="AD17" s="113"/>
      <c r="AE17" s="114"/>
      <c r="AF17" s="114"/>
      <c r="AG17" s="119"/>
      <c r="AH17" s="121">
        <v>40</v>
      </c>
      <c r="AI17" s="114"/>
      <c r="AJ17" s="114"/>
      <c r="AK17" s="114"/>
      <c r="AL17" s="119"/>
      <c r="AM17" s="114"/>
      <c r="AN17" s="107"/>
      <c r="AO17" s="120"/>
      <c r="AP17" s="117"/>
      <c r="AQ17" s="117"/>
      <c r="AR17" s="117"/>
    </row>
    <row r="18" spans="1:44" ht="20.25" customHeight="1">
      <c r="A18" s="104">
        <v>16</v>
      </c>
      <c r="B18" s="124" t="s">
        <v>457</v>
      </c>
      <c r="C18" s="104">
        <f t="shared" si="1"/>
        <v>3</v>
      </c>
      <c r="D18" s="125" t="s">
        <v>620</v>
      </c>
      <c r="E18" s="165">
        <v>15</v>
      </c>
      <c r="F18" s="165">
        <f t="shared" si="0"/>
        <v>45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9"/>
      <c r="T18" s="109"/>
      <c r="U18" s="107"/>
      <c r="V18" s="107"/>
      <c r="W18" s="111"/>
      <c r="X18" s="107"/>
      <c r="Y18" s="107"/>
      <c r="Z18" s="113"/>
      <c r="AA18" s="113"/>
      <c r="AB18" s="114"/>
      <c r="AC18" s="114"/>
      <c r="AD18" s="113"/>
      <c r="AE18" s="114"/>
      <c r="AF18" s="114"/>
      <c r="AG18" s="119"/>
      <c r="AH18" s="121">
        <v>3</v>
      </c>
      <c r="AI18" s="114"/>
      <c r="AJ18" s="114"/>
      <c r="AK18" s="114"/>
      <c r="AL18" s="119"/>
      <c r="AM18" s="114"/>
      <c r="AN18" s="107"/>
      <c r="AO18" s="120"/>
      <c r="AP18" s="117"/>
      <c r="AQ18" s="117"/>
      <c r="AR18" s="117"/>
    </row>
    <row r="19" spans="1:44" ht="29.25" customHeight="1">
      <c r="A19" s="104">
        <v>17</v>
      </c>
      <c r="B19" s="124" t="s">
        <v>457</v>
      </c>
      <c r="C19" s="104">
        <f t="shared" si="1"/>
        <v>12</v>
      </c>
      <c r="D19" s="125" t="s">
        <v>621</v>
      </c>
      <c r="E19" s="165">
        <v>300</v>
      </c>
      <c r="F19" s="165">
        <f t="shared" si="0"/>
        <v>3600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9"/>
      <c r="T19" s="109"/>
      <c r="U19" s="107"/>
      <c r="V19" s="107"/>
      <c r="W19" s="126"/>
      <c r="X19" s="107"/>
      <c r="Y19" s="107"/>
      <c r="Z19" s="113"/>
      <c r="AA19" s="113"/>
      <c r="AB19" s="114"/>
      <c r="AC19" s="114"/>
      <c r="AD19" s="113"/>
      <c r="AE19" s="114"/>
      <c r="AF19" s="114"/>
      <c r="AG19" s="119"/>
      <c r="AH19" s="121">
        <v>12</v>
      </c>
      <c r="AI19" s="114"/>
      <c r="AJ19" s="114"/>
      <c r="AK19" s="114"/>
      <c r="AL19" s="119"/>
      <c r="AM19" s="114"/>
      <c r="AN19" s="107"/>
      <c r="AO19" s="120"/>
      <c r="AP19" s="117"/>
      <c r="AQ19" s="117"/>
      <c r="AR19" s="117"/>
    </row>
    <row r="20" spans="1:44" ht="23.25" customHeight="1">
      <c r="A20" s="104">
        <v>18</v>
      </c>
      <c r="B20" s="124" t="s">
        <v>445</v>
      </c>
      <c r="C20" s="104">
        <f t="shared" si="1"/>
        <v>24</v>
      </c>
      <c r="D20" s="125" t="s">
        <v>622</v>
      </c>
      <c r="E20" s="165">
        <v>50</v>
      </c>
      <c r="F20" s="165">
        <f t="shared" si="0"/>
        <v>1200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9"/>
      <c r="T20" s="109"/>
      <c r="U20" s="107"/>
      <c r="V20" s="107"/>
      <c r="W20" s="123"/>
      <c r="X20" s="107"/>
      <c r="Y20" s="107"/>
      <c r="Z20" s="113"/>
      <c r="AA20" s="113"/>
      <c r="AB20" s="114"/>
      <c r="AC20" s="114"/>
      <c r="AD20" s="113"/>
      <c r="AE20" s="114"/>
      <c r="AF20" s="114"/>
      <c r="AG20" s="119"/>
      <c r="AH20" s="121">
        <v>24</v>
      </c>
      <c r="AI20" s="114"/>
      <c r="AJ20" s="114"/>
      <c r="AK20" s="114"/>
      <c r="AL20" s="119"/>
      <c r="AM20" s="114"/>
      <c r="AN20" s="107"/>
      <c r="AO20" s="120"/>
      <c r="AP20" s="117"/>
      <c r="AQ20" s="117"/>
      <c r="AR20" s="117"/>
    </row>
    <row r="21" spans="1:44" ht="15.75" customHeight="1">
      <c r="A21" s="104">
        <v>19</v>
      </c>
      <c r="B21" s="124" t="s">
        <v>445</v>
      </c>
      <c r="C21" s="104">
        <f t="shared" si="1"/>
        <v>5</v>
      </c>
      <c r="D21" s="125" t="s">
        <v>623</v>
      </c>
      <c r="E21" s="165">
        <v>40</v>
      </c>
      <c r="F21" s="165">
        <f t="shared" si="0"/>
        <v>200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/>
      <c r="T21" s="109"/>
      <c r="U21" s="107"/>
      <c r="V21" s="107"/>
      <c r="W21" s="123"/>
      <c r="X21" s="107"/>
      <c r="Y21" s="107"/>
      <c r="Z21" s="113"/>
      <c r="AA21" s="113"/>
      <c r="AB21" s="114"/>
      <c r="AC21" s="114"/>
      <c r="AD21" s="119"/>
      <c r="AE21" s="114"/>
      <c r="AF21" s="114"/>
      <c r="AG21" s="119"/>
      <c r="AH21" s="121">
        <v>5</v>
      </c>
      <c r="AI21" s="114"/>
      <c r="AJ21" s="114"/>
      <c r="AK21" s="114"/>
      <c r="AL21" s="119"/>
      <c r="AM21" s="114"/>
      <c r="AN21" s="107"/>
      <c r="AO21" s="120"/>
      <c r="AP21" s="117"/>
      <c r="AQ21" s="117"/>
      <c r="AR21" s="117"/>
    </row>
    <row r="22" spans="1:44" ht="15.75" customHeight="1">
      <c r="A22" s="104">
        <v>20</v>
      </c>
      <c r="B22" s="124" t="s">
        <v>445</v>
      </c>
      <c r="C22" s="104">
        <f t="shared" si="1"/>
        <v>24</v>
      </c>
      <c r="D22" s="125" t="s">
        <v>624</v>
      </c>
      <c r="E22" s="165">
        <v>25</v>
      </c>
      <c r="F22" s="165">
        <f t="shared" si="0"/>
        <v>600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9"/>
      <c r="T22" s="109"/>
      <c r="U22" s="107"/>
      <c r="V22" s="107"/>
      <c r="W22" s="123"/>
      <c r="X22" s="107"/>
      <c r="Y22" s="107"/>
      <c r="Z22" s="113"/>
      <c r="AA22" s="113"/>
      <c r="AB22" s="114"/>
      <c r="AC22" s="114"/>
      <c r="AD22" s="119"/>
      <c r="AE22" s="114"/>
      <c r="AF22" s="114"/>
      <c r="AG22" s="119"/>
      <c r="AH22" s="121">
        <v>24</v>
      </c>
      <c r="AI22" s="114"/>
      <c r="AJ22" s="114"/>
      <c r="AK22" s="114"/>
      <c r="AL22" s="119"/>
      <c r="AM22" s="114"/>
      <c r="AN22" s="107"/>
      <c r="AO22" s="120"/>
      <c r="AP22" s="117"/>
      <c r="AQ22" s="117"/>
      <c r="AR22" s="117"/>
    </row>
    <row r="23" spans="1:44" ht="15.75" customHeight="1">
      <c r="A23" s="104">
        <v>21</v>
      </c>
      <c r="B23" s="124" t="s">
        <v>625</v>
      </c>
      <c r="C23" s="104">
        <f t="shared" si="1"/>
        <v>480</v>
      </c>
      <c r="D23" s="125" t="s">
        <v>626</v>
      </c>
      <c r="E23" s="165">
        <v>46</v>
      </c>
      <c r="F23" s="165">
        <f t="shared" si="0"/>
        <v>22080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9"/>
      <c r="T23" s="109"/>
      <c r="U23" s="107"/>
      <c r="V23" s="107"/>
      <c r="W23" s="123"/>
      <c r="X23" s="107"/>
      <c r="Y23" s="107"/>
      <c r="Z23" s="113"/>
      <c r="AA23" s="113"/>
      <c r="AB23" s="114"/>
      <c r="AC23" s="114"/>
      <c r="AD23" s="119"/>
      <c r="AE23" s="114"/>
      <c r="AF23" s="114"/>
      <c r="AG23" s="119"/>
      <c r="AH23" s="121">
        <v>480</v>
      </c>
      <c r="AI23" s="114"/>
      <c r="AJ23" s="114"/>
      <c r="AK23" s="114"/>
      <c r="AL23" s="119"/>
      <c r="AM23" s="114"/>
      <c r="AN23" s="107"/>
      <c r="AO23" s="120"/>
      <c r="AP23" s="117"/>
      <c r="AQ23" s="117"/>
      <c r="AR23" s="117"/>
    </row>
    <row r="24" spans="1:44" ht="24" customHeight="1">
      <c r="A24" s="104">
        <v>22</v>
      </c>
      <c r="B24" s="124" t="s">
        <v>627</v>
      </c>
      <c r="C24" s="104">
        <f t="shared" si="1"/>
        <v>36</v>
      </c>
      <c r="D24" s="125" t="s">
        <v>628</v>
      </c>
      <c r="E24" s="165">
        <v>100</v>
      </c>
      <c r="F24" s="165">
        <f t="shared" si="0"/>
        <v>3600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9"/>
      <c r="T24" s="109"/>
      <c r="U24" s="107"/>
      <c r="V24" s="107"/>
      <c r="W24" s="123"/>
      <c r="X24" s="107"/>
      <c r="Y24" s="107"/>
      <c r="Z24" s="113"/>
      <c r="AA24" s="113"/>
      <c r="AB24" s="114"/>
      <c r="AC24" s="114"/>
      <c r="AD24" s="119"/>
      <c r="AE24" s="114"/>
      <c r="AF24" s="114"/>
      <c r="AG24" s="119"/>
      <c r="AH24" s="121">
        <v>36</v>
      </c>
      <c r="AI24" s="114"/>
      <c r="AJ24" s="114"/>
      <c r="AK24" s="114"/>
      <c r="AL24" s="119"/>
      <c r="AM24" s="114"/>
      <c r="AN24" s="107"/>
      <c r="AO24" s="120"/>
      <c r="AP24" s="117"/>
      <c r="AQ24" s="117"/>
      <c r="AR24" s="117"/>
    </row>
    <row r="25" spans="1:44" ht="15.75" customHeight="1">
      <c r="A25" s="104">
        <v>23</v>
      </c>
      <c r="B25" s="104" t="s">
        <v>445</v>
      </c>
      <c r="C25" s="104">
        <f t="shared" si="1"/>
        <v>50</v>
      </c>
      <c r="D25" s="125" t="s">
        <v>629</v>
      </c>
      <c r="E25" s="165">
        <v>400</v>
      </c>
      <c r="F25" s="165">
        <f t="shared" si="0"/>
        <v>20000</v>
      </c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9"/>
      <c r="T25" s="109"/>
      <c r="U25" s="107"/>
      <c r="V25" s="107"/>
      <c r="W25" s="123"/>
      <c r="X25" s="107"/>
      <c r="Y25" s="107"/>
      <c r="Z25" s="113"/>
      <c r="AA25" s="113"/>
      <c r="AB25" s="114"/>
      <c r="AC25" s="114"/>
      <c r="AD25" s="119"/>
      <c r="AE25" s="114"/>
      <c r="AF25" s="114"/>
      <c r="AG25" s="119"/>
      <c r="AH25" s="121">
        <v>50</v>
      </c>
      <c r="AI25" s="114"/>
      <c r="AJ25" s="114"/>
      <c r="AK25" s="114"/>
      <c r="AL25" s="119"/>
      <c r="AM25" s="114"/>
      <c r="AN25" s="107"/>
      <c r="AO25" s="120"/>
      <c r="AP25" s="117"/>
      <c r="AQ25" s="117"/>
      <c r="AR25" s="117"/>
    </row>
    <row r="26" spans="1:44" ht="15.75" customHeight="1">
      <c r="A26" s="104">
        <v>24</v>
      </c>
      <c r="B26" s="104" t="s">
        <v>445</v>
      </c>
      <c r="C26" s="104">
        <f t="shared" si="1"/>
        <v>40</v>
      </c>
      <c r="D26" s="125" t="s">
        <v>630</v>
      </c>
      <c r="E26" s="165">
        <v>50</v>
      </c>
      <c r="F26" s="165">
        <f t="shared" si="0"/>
        <v>2000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9"/>
      <c r="T26" s="109"/>
      <c r="U26" s="107"/>
      <c r="V26" s="107"/>
      <c r="W26" s="111"/>
      <c r="X26" s="107"/>
      <c r="Y26" s="107"/>
      <c r="Z26" s="113"/>
      <c r="AA26" s="113"/>
      <c r="AB26" s="114"/>
      <c r="AC26" s="114"/>
      <c r="AD26" s="119"/>
      <c r="AE26" s="114"/>
      <c r="AF26" s="114"/>
      <c r="AG26" s="119"/>
      <c r="AH26" s="121">
        <v>40</v>
      </c>
      <c r="AI26" s="114"/>
      <c r="AJ26" s="114"/>
      <c r="AK26" s="114"/>
      <c r="AL26" s="119"/>
      <c r="AM26" s="114"/>
      <c r="AN26" s="107"/>
      <c r="AO26" s="120"/>
      <c r="AP26" s="117"/>
      <c r="AQ26" s="117"/>
      <c r="AR26" s="117"/>
    </row>
    <row r="27" spans="1:44" ht="15.75" customHeight="1">
      <c r="A27" s="104">
        <v>25</v>
      </c>
      <c r="B27" s="124" t="s">
        <v>625</v>
      </c>
      <c r="C27" s="104">
        <f t="shared" si="1"/>
        <v>240</v>
      </c>
      <c r="D27" s="125" t="s">
        <v>631</v>
      </c>
      <c r="E27" s="165">
        <v>23</v>
      </c>
      <c r="F27" s="165">
        <f t="shared" si="0"/>
        <v>5520</v>
      </c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9"/>
      <c r="T27" s="109"/>
      <c r="U27" s="107"/>
      <c r="V27" s="107"/>
      <c r="W27" s="111"/>
      <c r="X27" s="107"/>
      <c r="Y27" s="107"/>
      <c r="Z27" s="113"/>
      <c r="AA27" s="113"/>
      <c r="AB27" s="114"/>
      <c r="AC27" s="114"/>
      <c r="AD27" s="113"/>
      <c r="AE27" s="114"/>
      <c r="AF27" s="107"/>
      <c r="AG27" s="119"/>
      <c r="AH27" s="108">
        <v>240</v>
      </c>
      <c r="AI27" s="114"/>
      <c r="AJ27" s="114"/>
      <c r="AK27" s="114"/>
      <c r="AL27" s="119"/>
      <c r="AM27" s="114"/>
      <c r="AN27" s="114"/>
      <c r="AO27" s="120"/>
      <c r="AP27" s="117"/>
      <c r="AQ27" s="117"/>
      <c r="AR27" s="117"/>
    </row>
    <row r="28" spans="1:44" ht="15.75" customHeight="1">
      <c r="A28" s="104">
        <v>26</v>
      </c>
      <c r="B28" s="124" t="s">
        <v>424</v>
      </c>
      <c r="C28" s="104">
        <f t="shared" si="1"/>
        <v>192</v>
      </c>
      <c r="D28" s="125" t="s">
        <v>632</v>
      </c>
      <c r="E28" s="165">
        <v>90</v>
      </c>
      <c r="F28" s="165">
        <f t="shared" si="0"/>
        <v>17280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9"/>
      <c r="U28" s="107"/>
      <c r="V28" s="107"/>
      <c r="W28" s="123"/>
      <c r="X28" s="107"/>
      <c r="Y28" s="107"/>
      <c r="Z28" s="113"/>
      <c r="AA28" s="113"/>
      <c r="AB28" s="114"/>
      <c r="AC28" s="114"/>
      <c r="AD28" s="119"/>
      <c r="AE28" s="114"/>
      <c r="AF28" s="114"/>
      <c r="AG28" s="119"/>
      <c r="AH28" s="121">
        <v>192</v>
      </c>
      <c r="AI28" s="114"/>
      <c r="AJ28" s="114"/>
      <c r="AK28" s="114"/>
      <c r="AL28" s="119"/>
      <c r="AM28" s="114"/>
      <c r="AN28" s="114"/>
      <c r="AO28" s="120"/>
      <c r="AP28" s="117"/>
      <c r="AQ28" s="117"/>
      <c r="AR28" s="117"/>
    </row>
    <row r="29" spans="1:44" ht="15.75" customHeight="1">
      <c r="A29" s="104">
        <v>27</v>
      </c>
      <c r="B29" s="104" t="s">
        <v>445</v>
      </c>
      <c r="C29" s="104">
        <f t="shared" si="1"/>
        <v>0</v>
      </c>
      <c r="D29" s="105"/>
      <c r="E29" s="166"/>
      <c r="F29" s="165">
        <f t="shared" si="0"/>
        <v>0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9"/>
      <c r="T29" s="109"/>
      <c r="U29" s="107"/>
      <c r="V29" s="107"/>
      <c r="W29" s="123"/>
      <c r="X29" s="107"/>
      <c r="Y29" s="107"/>
      <c r="Z29" s="113"/>
      <c r="AA29" s="113"/>
      <c r="AB29" s="114"/>
      <c r="AC29" s="114"/>
      <c r="AD29" s="119"/>
      <c r="AE29" s="114"/>
      <c r="AF29" s="114"/>
      <c r="AG29" s="119"/>
      <c r="AH29" s="114"/>
      <c r="AI29" s="114"/>
      <c r="AJ29" s="114"/>
      <c r="AK29" s="114"/>
      <c r="AL29" s="119"/>
      <c r="AM29" s="114"/>
      <c r="AN29" s="114"/>
      <c r="AO29" s="120"/>
      <c r="AP29" s="117"/>
      <c r="AQ29" s="117"/>
      <c r="AR29" s="117"/>
    </row>
    <row r="30" spans="1:44" ht="15.75" customHeight="1">
      <c r="A30" s="104">
        <v>28</v>
      </c>
      <c r="B30" s="104" t="s">
        <v>445</v>
      </c>
      <c r="C30" s="104">
        <f t="shared" si="1"/>
        <v>0</v>
      </c>
      <c r="D30" s="105"/>
      <c r="E30" s="166"/>
      <c r="F30" s="165">
        <f t="shared" si="0"/>
        <v>0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9"/>
      <c r="T30" s="109"/>
      <c r="U30" s="107"/>
      <c r="V30" s="107"/>
      <c r="W30" s="123"/>
      <c r="X30" s="107"/>
      <c r="Y30" s="107"/>
      <c r="Z30" s="113"/>
      <c r="AA30" s="113"/>
      <c r="AB30" s="114"/>
      <c r="AC30" s="114"/>
      <c r="AD30" s="119"/>
      <c r="AE30" s="114"/>
      <c r="AF30" s="114"/>
      <c r="AG30" s="119"/>
      <c r="AH30" s="114"/>
      <c r="AI30" s="114"/>
      <c r="AJ30" s="114"/>
      <c r="AK30" s="114"/>
      <c r="AL30" s="119"/>
      <c r="AM30" s="114"/>
      <c r="AN30" s="114"/>
      <c r="AO30" s="120"/>
      <c r="AP30" s="117"/>
      <c r="AQ30" s="117"/>
      <c r="AR30" s="117"/>
    </row>
    <row r="31" spans="1:44" ht="21.75" customHeight="1">
      <c r="A31" s="104">
        <v>29</v>
      </c>
      <c r="B31" s="104" t="s">
        <v>424</v>
      </c>
      <c r="C31" s="104">
        <f t="shared" si="1"/>
        <v>0</v>
      </c>
      <c r="D31" s="105"/>
      <c r="E31" s="166"/>
      <c r="F31" s="165">
        <f t="shared" si="0"/>
        <v>0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9"/>
      <c r="T31" s="109"/>
      <c r="U31" s="107"/>
      <c r="V31" s="107"/>
      <c r="W31" s="123"/>
      <c r="X31" s="107"/>
      <c r="Y31" s="107"/>
      <c r="Z31" s="113"/>
      <c r="AA31" s="113"/>
      <c r="AB31" s="114"/>
      <c r="AC31" s="114"/>
      <c r="AD31" s="119"/>
      <c r="AE31" s="114"/>
      <c r="AF31" s="114"/>
      <c r="AG31" s="119"/>
      <c r="AH31" s="114"/>
      <c r="AI31" s="114"/>
      <c r="AJ31" s="114"/>
      <c r="AK31" s="114"/>
      <c r="AL31" s="119"/>
      <c r="AM31" s="114"/>
      <c r="AN31" s="114"/>
      <c r="AO31" s="120"/>
      <c r="AP31" s="117"/>
      <c r="AQ31" s="117"/>
      <c r="AR31" s="117"/>
    </row>
    <row r="32" spans="1:44" ht="15.75" customHeight="1">
      <c r="A32" s="104">
        <v>30</v>
      </c>
      <c r="B32" s="104" t="s">
        <v>445</v>
      </c>
      <c r="C32" s="104">
        <f t="shared" si="1"/>
        <v>0</v>
      </c>
      <c r="D32" s="105"/>
      <c r="E32" s="166"/>
      <c r="F32" s="165">
        <f t="shared" si="0"/>
        <v>0</v>
      </c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9"/>
      <c r="T32" s="109"/>
      <c r="U32" s="107"/>
      <c r="V32" s="107"/>
      <c r="W32" s="111"/>
      <c r="X32" s="107"/>
      <c r="Y32" s="107"/>
      <c r="Z32" s="113"/>
      <c r="AA32" s="113"/>
      <c r="AB32" s="114"/>
      <c r="AC32" s="114"/>
      <c r="AD32" s="119"/>
      <c r="AE32" s="114"/>
      <c r="AF32" s="114"/>
      <c r="AG32" s="119"/>
      <c r="AH32" s="114"/>
      <c r="AI32" s="114"/>
      <c r="AJ32" s="114"/>
      <c r="AK32" s="114"/>
      <c r="AL32" s="119"/>
      <c r="AM32" s="114"/>
      <c r="AN32" s="114"/>
      <c r="AO32" s="120"/>
      <c r="AP32" s="117"/>
      <c r="AQ32" s="117"/>
      <c r="AR32" s="117"/>
    </row>
    <row r="33" spans="1:44" ht="15.75" customHeight="1">
      <c r="A33" s="104">
        <v>31</v>
      </c>
      <c r="B33" s="104" t="s">
        <v>424</v>
      </c>
      <c r="C33" s="104">
        <f t="shared" si="1"/>
        <v>0</v>
      </c>
      <c r="D33" s="105"/>
      <c r="E33" s="166"/>
      <c r="F33" s="165">
        <f t="shared" si="0"/>
        <v>0</v>
      </c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9"/>
      <c r="T33" s="109"/>
      <c r="U33" s="107"/>
      <c r="V33" s="107"/>
      <c r="W33" s="111"/>
      <c r="X33" s="107"/>
      <c r="Y33" s="107"/>
      <c r="Z33" s="113"/>
      <c r="AA33" s="113"/>
      <c r="AB33" s="114"/>
      <c r="AC33" s="114"/>
      <c r="AD33" s="119"/>
      <c r="AE33" s="114"/>
      <c r="AF33" s="114"/>
      <c r="AG33" s="119"/>
      <c r="AH33" s="114"/>
      <c r="AI33" s="114"/>
      <c r="AJ33" s="114"/>
      <c r="AK33" s="107"/>
      <c r="AL33" s="119"/>
      <c r="AM33" s="114"/>
      <c r="AN33" s="114"/>
      <c r="AO33" s="120"/>
      <c r="AP33" s="117"/>
      <c r="AQ33" s="117"/>
      <c r="AR33" s="117"/>
    </row>
    <row r="34" spans="1:44" ht="15.75" customHeight="1">
      <c r="A34" s="104">
        <v>32</v>
      </c>
      <c r="B34" s="104" t="s">
        <v>457</v>
      </c>
      <c r="C34" s="104">
        <f t="shared" si="1"/>
        <v>0</v>
      </c>
      <c r="D34" s="105"/>
      <c r="E34" s="166"/>
      <c r="F34" s="165">
        <f t="shared" si="0"/>
        <v>0</v>
      </c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9"/>
      <c r="T34" s="109"/>
      <c r="U34" s="107"/>
      <c r="V34" s="107"/>
      <c r="W34" s="111"/>
      <c r="X34" s="107"/>
      <c r="Y34" s="107"/>
      <c r="Z34" s="113"/>
      <c r="AA34" s="113"/>
      <c r="AB34" s="114"/>
      <c r="AC34" s="114"/>
      <c r="AD34" s="119"/>
      <c r="AE34" s="114"/>
      <c r="AF34" s="114"/>
      <c r="AG34" s="119"/>
      <c r="AH34" s="114"/>
      <c r="AI34" s="114"/>
      <c r="AJ34" s="114"/>
      <c r="AK34" s="114"/>
      <c r="AL34" s="119"/>
      <c r="AM34" s="114"/>
      <c r="AN34" s="114"/>
      <c r="AO34" s="120"/>
      <c r="AP34" s="117"/>
      <c r="AQ34" s="117"/>
      <c r="AR34" s="117"/>
    </row>
    <row r="35" spans="1:44" ht="24" customHeight="1">
      <c r="A35" s="104">
        <v>33</v>
      </c>
      <c r="B35" s="104" t="s">
        <v>457</v>
      </c>
      <c r="C35" s="104">
        <f t="shared" si="1"/>
        <v>0</v>
      </c>
      <c r="D35" s="105"/>
      <c r="E35" s="166"/>
      <c r="F35" s="165">
        <f t="shared" si="0"/>
        <v>0</v>
      </c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9"/>
      <c r="T35" s="109"/>
      <c r="U35" s="107"/>
      <c r="V35" s="107"/>
      <c r="W35" s="111"/>
      <c r="X35" s="107"/>
      <c r="Y35" s="107"/>
      <c r="Z35" s="113"/>
      <c r="AA35" s="113"/>
      <c r="AB35" s="114"/>
      <c r="AC35" s="114"/>
      <c r="AD35" s="119"/>
      <c r="AE35" s="114"/>
      <c r="AF35" s="114"/>
      <c r="AG35" s="119"/>
      <c r="AH35" s="114"/>
      <c r="AI35" s="114"/>
      <c r="AJ35" s="114"/>
      <c r="AK35" s="114"/>
      <c r="AL35" s="119"/>
      <c r="AM35" s="114"/>
      <c r="AN35" s="114"/>
      <c r="AO35" s="120"/>
      <c r="AP35" s="117"/>
      <c r="AQ35" s="117"/>
      <c r="AR35" s="117"/>
    </row>
    <row r="36" spans="1:44" ht="15.75" customHeight="1">
      <c r="A36" s="104">
        <v>34</v>
      </c>
      <c r="B36" s="104" t="s">
        <v>445</v>
      </c>
      <c r="C36" s="104">
        <f t="shared" si="1"/>
        <v>0</v>
      </c>
      <c r="D36" s="105"/>
      <c r="E36" s="166"/>
      <c r="F36" s="165">
        <f t="shared" si="0"/>
        <v>0</v>
      </c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9"/>
      <c r="T36" s="109"/>
      <c r="U36" s="107"/>
      <c r="V36" s="107"/>
      <c r="W36" s="111"/>
      <c r="X36" s="107"/>
      <c r="Y36" s="107"/>
      <c r="Z36" s="113"/>
      <c r="AA36" s="113"/>
      <c r="AB36" s="114"/>
      <c r="AC36" s="114"/>
      <c r="AD36" s="119"/>
      <c r="AE36" s="114"/>
      <c r="AF36" s="114"/>
      <c r="AG36" s="119"/>
      <c r="AH36" s="114"/>
      <c r="AI36" s="114"/>
      <c r="AJ36" s="114"/>
      <c r="AK36" s="114"/>
      <c r="AL36" s="119"/>
      <c r="AM36" s="114"/>
      <c r="AN36" s="114"/>
      <c r="AO36" s="120"/>
      <c r="AP36" s="117"/>
      <c r="AQ36" s="117"/>
      <c r="AR36" s="117"/>
    </row>
    <row r="37" spans="1:44" ht="15.75" customHeight="1">
      <c r="A37" s="104">
        <v>35</v>
      </c>
      <c r="B37" s="104" t="s">
        <v>445</v>
      </c>
      <c r="C37" s="104">
        <f t="shared" si="1"/>
        <v>0</v>
      </c>
      <c r="D37" s="105"/>
      <c r="E37" s="166"/>
      <c r="F37" s="165">
        <f t="shared" si="0"/>
        <v>0</v>
      </c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9"/>
      <c r="T37" s="109"/>
      <c r="U37" s="107"/>
      <c r="V37" s="107"/>
      <c r="W37" s="111"/>
      <c r="X37" s="107"/>
      <c r="Y37" s="107"/>
      <c r="Z37" s="113"/>
      <c r="AA37" s="113"/>
      <c r="AB37" s="114"/>
      <c r="AC37" s="114"/>
      <c r="AD37" s="119"/>
      <c r="AE37" s="114"/>
      <c r="AF37" s="114"/>
      <c r="AG37" s="119"/>
      <c r="AH37" s="114"/>
      <c r="AI37" s="114"/>
      <c r="AJ37" s="114"/>
      <c r="AK37" s="114"/>
      <c r="AL37" s="119"/>
      <c r="AM37" s="114"/>
      <c r="AN37" s="114"/>
      <c r="AO37" s="120"/>
      <c r="AP37" s="117"/>
      <c r="AQ37" s="117"/>
      <c r="AR37" s="117"/>
    </row>
    <row r="38" spans="1:44" ht="15.75" customHeight="1">
      <c r="A38" s="104">
        <v>36</v>
      </c>
      <c r="B38" s="104" t="s">
        <v>445</v>
      </c>
      <c r="C38" s="104">
        <f t="shared" si="1"/>
        <v>0</v>
      </c>
      <c r="D38" s="127"/>
      <c r="E38" s="175"/>
      <c r="F38" s="165">
        <f t="shared" si="0"/>
        <v>0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23"/>
      <c r="T38" s="123"/>
      <c r="U38" s="111"/>
      <c r="V38" s="111"/>
      <c r="W38" s="111"/>
      <c r="X38" s="111"/>
      <c r="Y38" s="111"/>
      <c r="Z38" s="129"/>
      <c r="AA38" s="129"/>
      <c r="AB38" s="111"/>
      <c r="AC38" s="126"/>
      <c r="AD38" s="130"/>
      <c r="AE38" s="126"/>
      <c r="AF38" s="126"/>
      <c r="AG38" s="130"/>
      <c r="AH38" s="126"/>
      <c r="AI38" s="126"/>
      <c r="AJ38" s="126"/>
      <c r="AK38" s="126"/>
      <c r="AL38" s="119"/>
      <c r="AM38" s="114"/>
      <c r="AN38" s="114"/>
      <c r="AO38" s="120"/>
      <c r="AP38" s="117"/>
      <c r="AQ38" s="117"/>
      <c r="AR38" s="117"/>
    </row>
    <row r="39" spans="1:44" ht="24" customHeight="1">
      <c r="A39" s="104">
        <v>37</v>
      </c>
      <c r="B39" s="104" t="s">
        <v>445</v>
      </c>
      <c r="C39" s="104">
        <f t="shared" si="1"/>
        <v>0</v>
      </c>
      <c r="D39" s="105"/>
      <c r="E39" s="166"/>
      <c r="F39" s="165">
        <f t="shared" si="0"/>
        <v>0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9"/>
      <c r="T39" s="109"/>
      <c r="U39" s="107"/>
      <c r="V39" s="107"/>
      <c r="W39" s="111"/>
      <c r="X39" s="107"/>
      <c r="Y39" s="107"/>
      <c r="Z39" s="113"/>
      <c r="AA39" s="113"/>
      <c r="AB39" s="107"/>
      <c r="AC39" s="114"/>
      <c r="AD39" s="119"/>
      <c r="AE39" s="114"/>
      <c r="AF39" s="114"/>
      <c r="AG39" s="119"/>
      <c r="AH39" s="114"/>
      <c r="AI39" s="114"/>
      <c r="AJ39" s="114"/>
      <c r="AK39" s="114"/>
      <c r="AL39" s="119"/>
      <c r="AM39" s="114"/>
      <c r="AN39" s="114"/>
      <c r="AO39" s="120"/>
      <c r="AP39" s="117"/>
      <c r="AQ39" s="117"/>
      <c r="AR39" s="117"/>
    </row>
    <row r="40" spans="1:44" ht="15.75" customHeight="1">
      <c r="A40" s="104">
        <v>38</v>
      </c>
      <c r="B40" s="104" t="s">
        <v>445</v>
      </c>
      <c r="C40" s="104">
        <f t="shared" si="1"/>
        <v>0</v>
      </c>
      <c r="D40" s="105"/>
      <c r="E40" s="166"/>
      <c r="F40" s="165">
        <f t="shared" si="0"/>
        <v>0</v>
      </c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9"/>
      <c r="T40" s="109"/>
      <c r="U40" s="107"/>
      <c r="V40" s="107"/>
      <c r="W40" s="111"/>
      <c r="X40" s="107"/>
      <c r="Y40" s="107"/>
      <c r="Z40" s="113"/>
      <c r="AA40" s="113"/>
      <c r="AB40" s="107"/>
      <c r="AC40" s="114"/>
      <c r="AD40" s="119"/>
      <c r="AE40" s="114"/>
      <c r="AF40" s="114"/>
      <c r="AG40" s="119"/>
      <c r="AH40" s="114"/>
      <c r="AI40" s="114"/>
      <c r="AJ40" s="114"/>
      <c r="AK40" s="114"/>
      <c r="AL40" s="119"/>
      <c r="AM40" s="114"/>
      <c r="AN40" s="114"/>
      <c r="AO40" s="120"/>
      <c r="AP40" s="117"/>
      <c r="AQ40" s="117"/>
      <c r="AR40" s="117"/>
    </row>
    <row r="41" spans="1:44" ht="15.75" customHeight="1">
      <c r="A41" s="104">
        <v>39</v>
      </c>
      <c r="B41" s="104" t="s">
        <v>457</v>
      </c>
      <c r="C41" s="104">
        <f t="shared" si="1"/>
        <v>0</v>
      </c>
      <c r="D41" s="127"/>
      <c r="E41" s="175"/>
      <c r="F41" s="165">
        <f t="shared" si="0"/>
        <v>0</v>
      </c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23"/>
      <c r="T41" s="123"/>
      <c r="U41" s="111"/>
      <c r="V41" s="111"/>
      <c r="W41" s="111"/>
      <c r="X41" s="111"/>
      <c r="Y41" s="111"/>
      <c r="Z41" s="129"/>
      <c r="AA41" s="129"/>
      <c r="AB41" s="111"/>
      <c r="AC41" s="126"/>
      <c r="AD41" s="129"/>
      <c r="AE41" s="126"/>
      <c r="AF41" s="111"/>
      <c r="AG41" s="129"/>
      <c r="AH41" s="111"/>
      <c r="AI41" s="111"/>
      <c r="AJ41" s="111"/>
      <c r="AK41" s="111"/>
      <c r="AL41" s="130"/>
      <c r="AM41" s="126"/>
      <c r="AN41" s="111"/>
      <c r="AO41" s="120"/>
      <c r="AP41" s="117"/>
      <c r="AQ41" s="117"/>
      <c r="AR41" s="117"/>
    </row>
    <row r="42" spans="1:44" ht="15.75" customHeight="1">
      <c r="A42" s="242" t="s">
        <v>571</v>
      </c>
      <c r="B42" s="222"/>
      <c r="C42" s="222"/>
      <c r="D42" s="222"/>
      <c r="E42" s="223"/>
      <c r="F42" s="165">
        <v>12000</v>
      </c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23"/>
      <c r="T42" s="123"/>
      <c r="U42" s="111"/>
      <c r="V42" s="111"/>
      <c r="W42" s="111"/>
      <c r="X42" s="111"/>
      <c r="Y42" s="111"/>
      <c r="Z42" s="111"/>
      <c r="AA42" s="111"/>
      <c r="AB42" s="111"/>
      <c r="AC42" s="126"/>
      <c r="AD42" s="111"/>
      <c r="AE42" s="126"/>
      <c r="AF42" s="111"/>
      <c r="AG42" s="111"/>
      <c r="AH42" s="111"/>
      <c r="AI42" s="111"/>
      <c r="AJ42" s="111"/>
      <c r="AK42" s="111"/>
      <c r="AL42" s="126"/>
      <c r="AM42" s="126"/>
      <c r="AN42" s="111"/>
      <c r="AO42" s="120"/>
      <c r="AP42" s="117"/>
      <c r="AQ42" s="117"/>
      <c r="AR42" s="117"/>
    </row>
    <row r="43" spans="1:44" ht="15.75" customHeight="1">
      <c r="A43" s="243" t="s">
        <v>575</v>
      </c>
      <c r="B43" s="228"/>
      <c r="C43" s="228"/>
      <c r="D43" s="228"/>
      <c r="E43" s="228"/>
      <c r="F43" s="176">
        <v>12000</v>
      </c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7"/>
      <c r="T43" s="177"/>
      <c r="U43" s="170"/>
      <c r="V43" s="170"/>
      <c r="W43" s="170"/>
      <c r="X43" s="170"/>
      <c r="Y43" s="170"/>
      <c r="Z43" s="170"/>
      <c r="AA43" s="170"/>
      <c r="AB43" s="170"/>
      <c r="AC43" s="178"/>
      <c r="AD43" s="170"/>
      <c r="AE43" s="178"/>
      <c r="AF43" s="170"/>
      <c r="AG43" s="170"/>
      <c r="AH43" s="170"/>
      <c r="AI43" s="170"/>
      <c r="AJ43" s="170"/>
      <c r="AK43" s="170"/>
      <c r="AL43" s="178"/>
      <c r="AM43" s="178"/>
      <c r="AN43" s="170"/>
      <c r="AO43" s="172"/>
    </row>
    <row r="44" spans="1:44" ht="15.75" customHeight="1">
      <c r="A44" s="241" t="s">
        <v>633</v>
      </c>
      <c r="B44" s="228"/>
      <c r="C44" s="228"/>
      <c r="D44" s="228"/>
      <c r="E44" s="228"/>
      <c r="F44" s="173">
        <f>SUM(F2:F43)</f>
        <v>157535</v>
      </c>
    </row>
    <row r="45" spans="1:44" ht="15.75" customHeight="1"/>
    <row r="46" spans="1:44" ht="15.75" customHeight="1"/>
    <row r="47" spans="1:44" ht="15.75" customHeight="1"/>
    <row r="48" spans="1:4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</sheetData>
  <autoFilter ref="A2:D41" xr:uid="{00000000-0009-0000-0000-000005000000}"/>
  <mergeCells count="5">
    <mergeCell ref="A1:D1"/>
    <mergeCell ref="G1:Y1"/>
    <mergeCell ref="A42:E42"/>
    <mergeCell ref="A43:E43"/>
    <mergeCell ref="A44:E44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808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9" customWidth="1"/>
    <col min="2" max="2" width="10.28515625" customWidth="1"/>
    <col min="3" max="3" width="13.28515625" customWidth="1"/>
    <col min="4" max="6" width="31" customWidth="1"/>
    <col min="7" max="7" width="6.7109375" customWidth="1"/>
    <col min="8" max="8" width="7.5703125" customWidth="1"/>
    <col min="9" max="9" width="6.5703125" customWidth="1"/>
    <col min="10" max="11" width="6.7109375" customWidth="1"/>
    <col min="12" max="12" width="7.42578125" customWidth="1"/>
    <col min="13" max="14" width="7" customWidth="1"/>
    <col min="15" max="15" width="7.140625" customWidth="1"/>
    <col min="16" max="16" width="6.85546875" customWidth="1"/>
    <col min="17" max="18" width="7" customWidth="1"/>
    <col min="19" max="19" width="7.140625" customWidth="1"/>
    <col min="20" max="20" width="5.42578125" customWidth="1"/>
    <col min="21" max="22" width="6.42578125" customWidth="1"/>
    <col min="23" max="23" width="6.5703125" customWidth="1"/>
    <col min="24" max="24" width="5.28515625" customWidth="1"/>
    <col min="25" max="25" width="5.42578125" customWidth="1"/>
    <col min="26" max="26" width="4.85546875" customWidth="1"/>
    <col min="27" max="27" width="8.5703125" customWidth="1"/>
    <col min="28" max="28" width="5.42578125" customWidth="1"/>
    <col min="29" max="29" width="6" customWidth="1"/>
    <col min="30" max="30" width="6.7109375" customWidth="1"/>
    <col min="31" max="31" width="5.140625" customWidth="1"/>
    <col min="32" max="32" width="6" customWidth="1"/>
    <col min="33" max="33" width="6.28515625" customWidth="1"/>
    <col min="34" max="34" width="5.28515625" customWidth="1"/>
    <col min="35" max="35" width="6.140625" customWidth="1"/>
    <col min="36" max="36" width="6.5703125" customWidth="1"/>
    <col min="37" max="37" width="6.7109375" customWidth="1"/>
    <col min="38" max="38" width="6" customWidth="1"/>
    <col min="39" max="39" width="7.28515625" hidden="1" customWidth="1"/>
    <col min="40" max="40" width="6.7109375" customWidth="1"/>
    <col min="41" max="41" width="9.85546875" hidden="1" customWidth="1"/>
    <col min="42" max="42" width="9" customWidth="1"/>
    <col min="43" max="44" width="10.7109375" customWidth="1"/>
  </cols>
  <sheetData>
    <row r="1" spans="1:44" hidden="1">
      <c r="A1" s="234" t="s">
        <v>377</v>
      </c>
      <c r="B1" s="235"/>
      <c r="C1" s="235"/>
      <c r="D1" s="236"/>
      <c r="E1" s="160"/>
      <c r="F1" s="160"/>
      <c r="G1" s="237" t="s">
        <v>378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8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4" ht="36" customHeight="1">
      <c r="A2" s="67" t="s">
        <v>379</v>
      </c>
      <c r="B2" s="67" t="s">
        <v>34</v>
      </c>
      <c r="C2" s="67" t="s">
        <v>380</v>
      </c>
      <c r="D2" s="67" t="s">
        <v>381</v>
      </c>
      <c r="E2" s="161" t="s">
        <v>603</v>
      </c>
      <c r="F2" s="161" t="s">
        <v>578</v>
      </c>
      <c r="G2" s="69" t="s">
        <v>384</v>
      </c>
      <c r="H2" s="70" t="s">
        <v>385</v>
      </c>
      <c r="I2" s="71" t="s">
        <v>386</v>
      </c>
      <c r="J2" s="72" t="s">
        <v>387</v>
      </c>
      <c r="K2" s="73" t="s">
        <v>388</v>
      </c>
      <c r="L2" s="74" t="s">
        <v>389</v>
      </c>
      <c r="M2" s="75" t="s">
        <v>390</v>
      </c>
      <c r="N2" s="76" t="s">
        <v>391</v>
      </c>
      <c r="O2" s="77" t="s">
        <v>392</v>
      </c>
      <c r="P2" s="78" t="s">
        <v>393</v>
      </c>
      <c r="Q2" s="79" t="s">
        <v>394</v>
      </c>
      <c r="R2" s="80" t="s">
        <v>395</v>
      </c>
      <c r="S2" s="81" t="s">
        <v>396</v>
      </c>
      <c r="T2" s="82" t="s">
        <v>397</v>
      </c>
      <c r="U2" s="83" t="s">
        <v>398</v>
      </c>
      <c r="V2" s="84" t="s">
        <v>399</v>
      </c>
      <c r="W2" s="85" t="s">
        <v>400</v>
      </c>
      <c r="X2" s="86" t="s">
        <v>401</v>
      </c>
      <c r="Y2" s="87" t="s">
        <v>402</v>
      </c>
      <c r="Z2" s="88" t="s">
        <v>403</v>
      </c>
      <c r="AA2" s="77" t="s">
        <v>404</v>
      </c>
      <c r="AB2" s="72" t="s">
        <v>405</v>
      </c>
      <c r="AC2" s="89" t="s">
        <v>406</v>
      </c>
      <c r="AD2" s="79" t="s">
        <v>407</v>
      </c>
      <c r="AE2" s="84" t="s">
        <v>408</v>
      </c>
      <c r="AF2" s="163" t="s">
        <v>580</v>
      </c>
      <c r="AG2" s="91" t="s">
        <v>410</v>
      </c>
      <c r="AH2" s="92" t="s">
        <v>411</v>
      </c>
      <c r="AI2" s="93" t="s">
        <v>412</v>
      </c>
      <c r="AJ2" s="94" t="s">
        <v>413</v>
      </c>
      <c r="AK2" s="95" t="s">
        <v>581</v>
      </c>
      <c r="AL2" s="96" t="s">
        <v>415</v>
      </c>
      <c r="AM2" s="97"/>
      <c r="AN2" s="98" t="s">
        <v>416</v>
      </c>
      <c r="AO2" s="99"/>
      <c r="AP2" s="100" t="s">
        <v>417</v>
      </c>
      <c r="AQ2" s="101" t="s">
        <v>418</v>
      </c>
      <c r="AR2" s="174" t="s">
        <v>420</v>
      </c>
    </row>
    <row r="3" spans="1:44" ht="24" customHeight="1">
      <c r="A3" s="104">
        <v>1</v>
      </c>
      <c r="B3" s="104" t="s">
        <v>424</v>
      </c>
      <c r="C3" s="104">
        <f t="shared" ref="C3:C15" si="0">G3+H3+I3+J3+K3+L3+M3+N3+O3+P3+Q3+R3+S3+T3+U3+V3+W3+X3+Y3+Z3+AA3+AB3+AC3+AD3+AE3+AF3+AG3+AH3+AI3+AJ3+AK3+AL3+AM3+AN3+AO3</f>
        <v>2</v>
      </c>
      <c r="D3" s="105" t="s">
        <v>634</v>
      </c>
      <c r="E3" s="165">
        <v>18</v>
      </c>
      <c r="F3" s="166">
        <f t="shared" ref="F3:F38" si="1">E3*C3</f>
        <v>36</v>
      </c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/>
      <c r="T3" s="109"/>
      <c r="U3" s="111"/>
      <c r="V3" s="107"/>
      <c r="W3" s="107"/>
      <c r="X3" s="107"/>
      <c r="Y3" s="107"/>
      <c r="Z3" s="113"/>
      <c r="AA3" s="113"/>
      <c r="AB3" s="107"/>
      <c r="AC3" s="107"/>
      <c r="AD3" s="113"/>
      <c r="AE3" s="107"/>
      <c r="AF3" s="107">
        <v>2</v>
      </c>
      <c r="AG3" s="113"/>
      <c r="AH3" s="107"/>
      <c r="AI3" s="107"/>
      <c r="AJ3" s="114"/>
      <c r="AK3" s="107"/>
      <c r="AL3" s="119"/>
      <c r="AM3" s="114"/>
      <c r="AN3" s="107"/>
      <c r="AO3" s="116"/>
      <c r="AP3" s="117"/>
      <c r="AQ3" s="117"/>
      <c r="AR3" s="117"/>
    </row>
    <row r="4" spans="1:44" ht="24" customHeight="1">
      <c r="A4" s="104">
        <v>2</v>
      </c>
      <c r="B4" s="104" t="s">
        <v>424</v>
      </c>
      <c r="C4" s="104">
        <f t="shared" si="0"/>
        <v>2</v>
      </c>
      <c r="D4" s="105" t="s">
        <v>635</v>
      </c>
      <c r="E4" s="165">
        <v>25</v>
      </c>
      <c r="F4" s="166">
        <f t="shared" si="1"/>
        <v>50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9"/>
      <c r="T4" s="109"/>
      <c r="U4" s="107"/>
      <c r="V4" s="107"/>
      <c r="W4" s="107"/>
      <c r="X4" s="107"/>
      <c r="Y4" s="107"/>
      <c r="Z4" s="113"/>
      <c r="AA4" s="113"/>
      <c r="AB4" s="114"/>
      <c r="AC4" s="107"/>
      <c r="AD4" s="113"/>
      <c r="AE4" s="114"/>
      <c r="AF4" s="114">
        <v>2</v>
      </c>
      <c r="AG4" s="119"/>
      <c r="AH4" s="107"/>
      <c r="AI4" s="114"/>
      <c r="AJ4" s="114"/>
      <c r="AK4" s="107"/>
      <c r="AL4" s="119"/>
      <c r="AM4" s="114"/>
      <c r="AN4" s="107"/>
      <c r="AO4" s="120"/>
      <c r="AP4" s="117"/>
      <c r="AQ4" s="117"/>
      <c r="AR4" s="117"/>
    </row>
    <row r="5" spans="1:44" ht="24" customHeight="1">
      <c r="A5" s="104">
        <v>3</v>
      </c>
      <c r="B5" s="104" t="s">
        <v>424</v>
      </c>
      <c r="C5" s="104">
        <f t="shared" si="0"/>
        <v>2</v>
      </c>
      <c r="D5" s="105" t="s">
        <v>636</v>
      </c>
      <c r="E5" s="165">
        <v>25</v>
      </c>
      <c r="F5" s="166">
        <f t="shared" si="1"/>
        <v>50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9"/>
      <c r="T5" s="109"/>
      <c r="U5" s="107"/>
      <c r="V5" s="107"/>
      <c r="W5" s="109"/>
      <c r="X5" s="107"/>
      <c r="Y5" s="107"/>
      <c r="Z5" s="113"/>
      <c r="AA5" s="113"/>
      <c r="AB5" s="114"/>
      <c r="AC5" s="107"/>
      <c r="AD5" s="113"/>
      <c r="AE5" s="114"/>
      <c r="AF5" s="114">
        <v>2</v>
      </c>
      <c r="AG5" s="119"/>
      <c r="AH5" s="114"/>
      <c r="AI5" s="114"/>
      <c r="AJ5" s="114"/>
      <c r="AK5" s="114"/>
      <c r="AL5" s="119"/>
      <c r="AM5" s="114"/>
      <c r="AN5" s="107"/>
      <c r="AO5" s="120"/>
      <c r="AP5" s="117"/>
      <c r="AQ5" s="117"/>
      <c r="AR5" s="117"/>
    </row>
    <row r="6" spans="1:44" ht="24" customHeight="1">
      <c r="A6" s="104">
        <v>4</v>
      </c>
      <c r="B6" s="104" t="s">
        <v>564</v>
      </c>
      <c r="C6" s="104">
        <f t="shared" si="0"/>
        <v>2</v>
      </c>
      <c r="D6" s="105" t="s">
        <v>637</v>
      </c>
      <c r="E6" s="165">
        <v>25</v>
      </c>
      <c r="F6" s="166">
        <f t="shared" si="1"/>
        <v>50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9"/>
      <c r="T6" s="109"/>
      <c r="U6" s="107"/>
      <c r="V6" s="107"/>
      <c r="W6" s="109"/>
      <c r="X6" s="107"/>
      <c r="Y6" s="107"/>
      <c r="Z6" s="113"/>
      <c r="AA6" s="113"/>
      <c r="AB6" s="114"/>
      <c r="AC6" s="107"/>
      <c r="AD6" s="113"/>
      <c r="AE6" s="114"/>
      <c r="AF6" s="114">
        <v>2</v>
      </c>
      <c r="AG6" s="119"/>
      <c r="AH6" s="114"/>
      <c r="AI6" s="114"/>
      <c r="AJ6" s="114"/>
      <c r="AK6" s="107"/>
      <c r="AL6" s="119"/>
      <c r="AM6" s="114"/>
      <c r="AN6" s="107"/>
      <c r="AO6" s="120"/>
      <c r="AP6" s="117"/>
      <c r="AQ6" s="117"/>
      <c r="AR6" s="117"/>
    </row>
    <row r="7" spans="1:44" ht="24" customHeight="1">
      <c r="A7" s="104">
        <v>5</v>
      </c>
      <c r="B7" s="104" t="s">
        <v>424</v>
      </c>
      <c r="C7" s="104">
        <f t="shared" si="0"/>
        <v>0</v>
      </c>
      <c r="D7" s="105" t="s">
        <v>638</v>
      </c>
      <c r="E7" s="165">
        <v>25</v>
      </c>
      <c r="F7" s="166">
        <f t="shared" si="1"/>
        <v>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9"/>
      <c r="T7" s="109"/>
      <c r="U7" s="107"/>
      <c r="V7" s="107"/>
      <c r="W7" s="109"/>
      <c r="X7" s="107"/>
      <c r="Y7" s="107"/>
      <c r="Z7" s="113"/>
      <c r="AA7" s="113"/>
      <c r="AB7" s="114"/>
      <c r="AC7" s="107"/>
      <c r="AD7" s="113"/>
      <c r="AE7" s="114"/>
      <c r="AF7" s="114"/>
      <c r="AG7" s="119"/>
      <c r="AH7" s="114"/>
      <c r="AI7" s="114"/>
      <c r="AJ7" s="114"/>
      <c r="AK7" s="114"/>
      <c r="AL7" s="119"/>
      <c r="AM7" s="114"/>
      <c r="AN7" s="107"/>
      <c r="AO7" s="120"/>
      <c r="AP7" s="117"/>
      <c r="AQ7" s="117"/>
      <c r="AR7" s="117"/>
    </row>
    <row r="8" spans="1:44" ht="24" customHeight="1">
      <c r="A8" s="104">
        <v>6</v>
      </c>
      <c r="B8" s="104" t="s">
        <v>424</v>
      </c>
      <c r="C8" s="104">
        <f t="shared" si="0"/>
        <v>0</v>
      </c>
      <c r="D8" s="105" t="s">
        <v>639</v>
      </c>
      <c r="E8" s="165">
        <v>45</v>
      </c>
      <c r="F8" s="166">
        <f t="shared" si="1"/>
        <v>0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9"/>
      <c r="T8" s="109"/>
      <c r="U8" s="107"/>
      <c r="V8" s="107"/>
      <c r="W8" s="109"/>
      <c r="X8" s="107"/>
      <c r="Y8" s="107"/>
      <c r="Z8" s="113"/>
      <c r="AA8" s="113"/>
      <c r="AB8" s="114"/>
      <c r="AC8" s="107"/>
      <c r="AD8" s="113"/>
      <c r="AE8" s="114"/>
      <c r="AF8" s="114"/>
      <c r="AG8" s="119"/>
      <c r="AH8" s="114"/>
      <c r="AI8" s="114"/>
      <c r="AJ8" s="114"/>
      <c r="AK8" s="114"/>
      <c r="AL8" s="119"/>
      <c r="AM8" s="114"/>
      <c r="AN8" s="107"/>
      <c r="AO8" s="120"/>
      <c r="AP8" s="117"/>
      <c r="AQ8" s="117"/>
      <c r="AR8" s="117"/>
    </row>
    <row r="9" spans="1:44" ht="24" customHeight="1">
      <c r="A9" s="104">
        <v>7</v>
      </c>
      <c r="B9" s="104" t="s">
        <v>424</v>
      </c>
      <c r="C9" s="104">
        <f t="shared" si="0"/>
        <v>0</v>
      </c>
      <c r="D9" s="105" t="s">
        <v>640</v>
      </c>
      <c r="E9" s="165">
        <v>45</v>
      </c>
      <c r="F9" s="166">
        <f t="shared" si="1"/>
        <v>0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9"/>
      <c r="U9" s="107"/>
      <c r="V9" s="107"/>
      <c r="W9" s="109"/>
      <c r="X9" s="107"/>
      <c r="Y9" s="107"/>
      <c r="Z9" s="113"/>
      <c r="AA9" s="113"/>
      <c r="AB9" s="107"/>
      <c r="AC9" s="114"/>
      <c r="AD9" s="113"/>
      <c r="AE9" s="114"/>
      <c r="AF9" s="114"/>
      <c r="AG9" s="119"/>
      <c r="AH9" s="114"/>
      <c r="AI9" s="114"/>
      <c r="AJ9" s="114"/>
      <c r="AK9" s="114"/>
      <c r="AL9" s="119"/>
      <c r="AM9" s="114"/>
      <c r="AN9" s="107"/>
      <c r="AO9" s="120"/>
      <c r="AP9" s="117"/>
      <c r="AQ9" s="117"/>
      <c r="AR9" s="117"/>
    </row>
    <row r="10" spans="1:44" ht="24" customHeight="1">
      <c r="A10" s="104">
        <v>8</v>
      </c>
      <c r="B10" s="104" t="s">
        <v>424</v>
      </c>
      <c r="C10" s="104">
        <f t="shared" si="0"/>
        <v>0</v>
      </c>
      <c r="D10" s="105" t="s">
        <v>641</v>
      </c>
      <c r="E10" s="165">
        <v>45</v>
      </c>
      <c r="F10" s="166">
        <f t="shared" si="1"/>
        <v>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9"/>
      <c r="T10" s="109"/>
      <c r="U10" s="107"/>
      <c r="V10" s="107"/>
      <c r="W10" s="109"/>
      <c r="X10" s="107"/>
      <c r="Y10" s="107"/>
      <c r="Z10" s="113"/>
      <c r="AA10" s="113"/>
      <c r="AB10" s="114"/>
      <c r="AC10" s="114"/>
      <c r="AD10" s="113"/>
      <c r="AE10" s="114"/>
      <c r="AF10" s="114"/>
      <c r="AG10" s="119"/>
      <c r="AH10" s="114"/>
      <c r="AI10" s="114"/>
      <c r="AJ10" s="114"/>
      <c r="AK10" s="114"/>
      <c r="AL10" s="119"/>
      <c r="AM10" s="114"/>
      <c r="AN10" s="107"/>
      <c r="AO10" s="120"/>
      <c r="AP10" s="117"/>
      <c r="AQ10" s="117"/>
      <c r="AR10" s="117"/>
    </row>
    <row r="11" spans="1:44" ht="24" customHeight="1">
      <c r="A11" s="104">
        <v>9</v>
      </c>
      <c r="B11" s="104" t="s">
        <v>564</v>
      </c>
      <c r="C11" s="104">
        <f t="shared" si="0"/>
        <v>0</v>
      </c>
      <c r="D11" s="105" t="s">
        <v>642</v>
      </c>
      <c r="E11" s="165">
        <v>45</v>
      </c>
      <c r="F11" s="166">
        <f t="shared" si="1"/>
        <v>0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9"/>
      <c r="T11" s="109"/>
      <c r="U11" s="107"/>
      <c r="V11" s="107"/>
      <c r="W11" s="109"/>
      <c r="X11" s="107"/>
      <c r="Y11" s="107"/>
      <c r="Z11" s="113"/>
      <c r="AA11" s="113"/>
      <c r="AB11" s="114"/>
      <c r="AC11" s="114"/>
      <c r="AD11" s="113"/>
      <c r="AE11" s="114"/>
      <c r="AF11" s="114"/>
      <c r="AG11" s="119"/>
      <c r="AH11" s="114"/>
      <c r="AI11" s="114"/>
      <c r="AJ11" s="114"/>
      <c r="AK11" s="114"/>
      <c r="AL11" s="119"/>
      <c r="AM11" s="114"/>
      <c r="AN11" s="107"/>
      <c r="AO11" s="120"/>
      <c r="AP11" s="117"/>
      <c r="AQ11" s="117"/>
      <c r="AR11" s="117"/>
    </row>
    <row r="12" spans="1:44" ht="24" customHeight="1">
      <c r="A12" s="104">
        <v>10</v>
      </c>
      <c r="B12" s="104" t="s">
        <v>424</v>
      </c>
      <c r="C12" s="104">
        <f t="shared" si="0"/>
        <v>2</v>
      </c>
      <c r="D12" s="105" t="s">
        <v>643</v>
      </c>
      <c r="E12" s="165">
        <v>25</v>
      </c>
      <c r="F12" s="166">
        <f t="shared" si="1"/>
        <v>50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9"/>
      <c r="T12" s="109"/>
      <c r="U12" s="107"/>
      <c r="V12" s="107"/>
      <c r="W12" s="109"/>
      <c r="X12" s="107"/>
      <c r="Y12" s="107"/>
      <c r="Z12" s="113"/>
      <c r="AA12" s="113"/>
      <c r="AB12" s="114"/>
      <c r="AC12" s="114"/>
      <c r="AD12" s="113"/>
      <c r="AE12" s="114"/>
      <c r="AF12" s="114">
        <v>2</v>
      </c>
      <c r="AG12" s="119"/>
      <c r="AH12" s="114"/>
      <c r="AI12" s="114"/>
      <c r="AJ12" s="114"/>
      <c r="AK12" s="114"/>
      <c r="AL12" s="119"/>
      <c r="AM12" s="114"/>
      <c r="AN12" s="107"/>
      <c r="AO12" s="120"/>
      <c r="AP12" s="117"/>
      <c r="AQ12" s="117"/>
      <c r="AR12" s="117"/>
    </row>
    <row r="13" spans="1:44" ht="24" customHeight="1">
      <c r="A13" s="104">
        <v>11</v>
      </c>
      <c r="B13" s="104" t="s">
        <v>424</v>
      </c>
      <c r="C13" s="104">
        <f t="shared" si="0"/>
        <v>2</v>
      </c>
      <c r="D13" s="105" t="s">
        <v>644</v>
      </c>
      <c r="E13" s="165">
        <v>25</v>
      </c>
      <c r="F13" s="166">
        <f t="shared" si="1"/>
        <v>50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9"/>
      <c r="T13" s="109"/>
      <c r="U13" s="107"/>
      <c r="V13" s="107"/>
      <c r="W13" s="123"/>
      <c r="X13" s="107"/>
      <c r="Y13" s="107"/>
      <c r="Z13" s="113"/>
      <c r="AA13" s="113"/>
      <c r="AB13" s="114"/>
      <c r="AC13" s="114"/>
      <c r="AD13" s="113"/>
      <c r="AE13" s="114"/>
      <c r="AF13" s="114">
        <v>2</v>
      </c>
      <c r="AG13" s="119"/>
      <c r="AH13" s="114"/>
      <c r="AI13" s="114"/>
      <c r="AJ13" s="114"/>
      <c r="AK13" s="114"/>
      <c r="AL13" s="119"/>
      <c r="AM13" s="114"/>
      <c r="AN13" s="107"/>
      <c r="AO13" s="120"/>
      <c r="AP13" s="117"/>
      <c r="AQ13" s="117"/>
      <c r="AR13" s="117"/>
    </row>
    <row r="14" spans="1:44" ht="24" customHeight="1">
      <c r="A14" s="104">
        <v>12</v>
      </c>
      <c r="B14" s="104" t="s">
        <v>424</v>
      </c>
      <c r="C14" s="104">
        <f t="shared" si="0"/>
        <v>22</v>
      </c>
      <c r="D14" s="105" t="s">
        <v>645</v>
      </c>
      <c r="E14" s="165">
        <v>200</v>
      </c>
      <c r="F14" s="166">
        <f t="shared" si="1"/>
        <v>4400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7"/>
      <c r="V14" s="107"/>
      <c r="W14" s="123"/>
      <c r="X14" s="107"/>
      <c r="Y14" s="107"/>
      <c r="Z14" s="113"/>
      <c r="AA14" s="113"/>
      <c r="AB14" s="114"/>
      <c r="AC14" s="114"/>
      <c r="AD14" s="113"/>
      <c r="AE14" s="114"/>
      <c r="AF14" s="114">
        <v>2</v>
      </c>
      <c r="AG14" s="119"/>
      <c r="AH14" s="114"/>
      <c r="AI14" s="114"/>
      <c r="AJ14" s="114"/>
      <c r="AK14" s="107"/>
      <c r="AL14" s="115">
        <v>20</v>
      </c>
      <c r="AM14" s="114"/>
      <c r="AN14" s="107"/>
      <c r="AO14" s="120"/>
      <c r="AP14" s="117"/>
      <c r="AQ14" s="117"/>
      <c r="AR14" s="117"/>
    </row>
    <row r="15" spans="1:44" ht="40.5" customHeight="1">
      <c r="A15" s="104">
        <v>13</v>
      </c>
      <c r="B15" s="104" t="s">
        <v>424</v>
      </c>
      <c r="C15" s="104">
        <f t="shared" si="0"/>
        <v>21</v>
      </c>
      <c r="D15" s="105" t="s">
        <v>646</v>
      </c>
      <c r="E15" s="165">
        <v>70</v>
      </c>
      <c r="F15" s="166">
        <f t="shared" si="1"/>
        <v>1470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9"/>
      <c r="T15" s="109"/>
      <c r="U15" s="107"/>
      <c r="V15" s="107"/>
      <c r="W15" s="123"/>
      <c r="X15" s="107"/>
      <c r="Y15" s="107"/>
      <c r="Z15" s="113"/>
      <c r="AA15" s="113"/>
      <c r="AB15" s="114"/>
      <c r="AC15" s="114"/>
      <c r="AD15" s="113"/>
      <c r="AE15" s="114"/>
      <c r="AF15" s="114">
        <v>2</v>
      </c>
      <c r="AG15" s="119"/>
      <c r="AH15" s="114"/>
      <c r="AI15" s="114"/>
      <c r="AJ15" s="114"/>
      <c r="AK15" s="114"/>
      <c r="AL15" s="115">
        <v>19</v>
      </c>
      <c r="AM15" s="114"/>
      <c r="AN15" s="107"/>
      <c r="AO15" s="120"/>
      <c r="AP15" s="117"/>
      <c r="AQ15" s="117"/>
      <c r="AR15" s="117"/>
    </row>
    <row r="16" spans="1:44" ht="40.5" customHeight="1">
      <c r="A16" s="104">
        <v>14</v>
      </c>
      <c r="B16" s="104" t="s">
        <v>564</v>
      </c>
      <c r="C16" s="104"/>
      <c r="D16" s="105" t="s">
        <v>647</v>
      </c>
      <c r="E16" s="165">
        <v>600</v>
      </c>
      <c r="F16" s="166">
        <f t="shared" si="1"/>
        <v>0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9"/>
      <c r="T16" s="109"/>
      <c r="U16" s="107"/>
      <c r="V16" s="107"/>
      <c r="W16" s="123"/>
      <c r="X16" s="107"/>
      <c r="Y16" s="107"/>
      <c r="Z16" s="113"/>
      <c r="AA16" s="113"/>
      <c r="AB16" s="114"/>
      <c r="AC16" s="114"/>
      <c r="AD16" s="113"/>
      <c r="AE16" s="114"/>
      <c r="AF16" s="114"/>
      <c r="AG16" s="119"/>
      <c r="AH16" s="114"/>
      <c r="AI16" s="114"/>
      <c r="AJ16" s="114"/>
      <c r="AK16" s="114">
        <v>150</v>
      </c>
      <c r="AL16" s="119"/>
      <c r="AM16" s="114"/>
      <c r="AN16" s="107"/>
      <c r="AO16" s="120"/>
      <c r="AP16" s="117"/>
      <c r="AQ16" s="117"/>
      <c r="AR16" s="117"/>
    </row>
    <row r="17" spans="1:44" ht="33" customHeight="1">
      <c r="A17" s="104">
        <v>15</v>
      </c>
      <c r="B17" s="104" t="s">
        <v>564</v>
      </c>
      <c r="C17" s="104">
        <f t="shared" ref="C17:C38" si="2">G17+H17+I17+J17+K17+L17+M17+N17+O17+P17+Q17+R17+S17+T17+U17+V17+W17+X17+Y17+Z17+AA17+AB17+AC17+AD17+AE17+AF17+AG17+AH17+AI17+AJ17+AK17+AL17+AM17+AN17+AO17</f>
        <v>20</v>
      </c>
      <c r="D17" s="125" t="s">
        <v>648</v>
      </c>
      <c r="E17" s="165">
        <v>250</v>
      </c>
      <c r="F17" s="166">
        <f t="shared" si="1"/>
        <v>5000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/>
      <c r="T17" s="109"/>
      <c r="U17" s="107"/>
      <c r="V17" s="107"/>
      <c r="W17" s="123"/>
      <c r="X17" s="107"/>
      <c r="Y17" s="107"/>
      <c r="Z17" s="113"/>
      <c r="AA17" s="113"/>
      <c r="AB17" s="114"/>
      <c r="AC17" s="114"/>
      <c r="AD17" s="113"/>
      <c r="AE17" s="114"/>
      <c r="AF17" s="114"/>
      <c r="AG17" s="119"/>
      <c r="AH17" s="114"/>
      <c r="AI17" s="114"/>
      <c r="AJ17" s="114"/>
      <c r="AK17" s="114"/>
      <c r="AL17" s="115">
        <v>20</v>
      </c>
      <c r="AM17" s="114"/>
      <c r="AN17" s="107"/>
      <c r="AO17" s="120"/>
      <c r="AP17" s="117"/>
      <c r="AQ17" s="117"/>
      <c r="AR17" s="117"/>
    </row>
    <row r="18" spans="1:44" ht="20.25" customHeight="1">
      <c r="A18" s="104">
        <v>16</v>
      </c>
      <c r="B18" s="124" t="s">
        <v>445</v>
      </c>
      <c r="C18" s="104">
        <f t="shared" si="2"/>
        <v>12</v>
      </c>
      <c r="D18" s="125" t="s">
        <v>649</v>
      </c>
      <c r="E18" s="165">
        <v>14</v>
      </c>
      <c r="F18" s="166">
        <f t="shared" si="1"/>
        <v>168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9"/>
      <c r="T18" s="109"/>
      <c r="U18" s="107"/>
      <c r="V18" s="107"/>
      <c r="W18" s="111"/>
      <c r="X18" s="107"/>
      <c r="Y18" s="107"/>
      <c r="Z18" s="113"/>
      <c r="AA18" s="113"/>
      <c r="AB18" s="114"/>
      <c r="AC18" s="114"/>
      <c r="AD18" s="113"/>
      <c r="AE18" s="114"/>
      <c r="AF18" s="114"/>
      <c r="AG18" s="119"/>
      <c r="AH18" s="114"/>
      <c r="AI18" s="114"/>
      <c r="AJ18" s="114"/>
      <c r="AK18" s="114"/>
      <c r="AL18" s="115">
        <v>12</v>
      </c>
      <c r="AM18" s="114"/>
      <c r="AN18" s="107"/>
      <c r="AO18" s="120"/>
      <c r="AP18" s="117"/>
      <c r="AQ18" s="117"/>
      <c r="AR18" s="117"/>
    </row>
    <row r="19" spans="1:44" ht="29.25" customHeight="1">
      <c r="A19" s="104">
        <v>17</v>
      </c>
      <c r="B19" s="104" t="s">
        <v>424</v>
      </c>
      <c r="C19" s="104">
        <f t="shared" si="2"/>
        <v>0</v>
      </c>
      <c r="D19" s="105"/>
      <c r="E19" s="166"/>
      <c r="F19" s="166">
        <f t="shared" si="1"/>
        <v>0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9"/>
      <c r="T19" s="109"/>
      <c r="U19" s="107"/>
      <c r="V19" s="107"/>
      <c r="W19" s="126"/>
      <c r="X19" s="107"/>
      <c r="Y19" s="107"/>
      <c r="Z19" s="113"/>
      <c r="AA19" s="113"/>
      <c r="AB19" s="114"/>
      <c r="AC19" s="114"/>
      <c r="AD19" s="113"/>
      <c r="AE19" s="114"/>
      <c r="AF19" s="114"/>
      <c r="AG19" s="119"/>
      <c r="AH19" s="114"/>
      <c r="AI19" s="114"/>
      <c r="AJ19" s="114"/>
      <c r="AK19" s="114"/>
      <c r="AL19" s="119"/>
      <c r="AM19" s="114"/>
      <c r="AN19" s="107"/>
      <c r="AO19" s="120"/>
      <c r="AP19" s="117"/>
      <c r="AQ19" s="117"/>
      <c r="AR19" s="117"/>
    </row>
    <row r="20" spans="1:44" ht="23.25" customHeight="1">
      <c r="A20" s="104">
        <v>18</v>
      </c>
      <c r="B20" s="104" t="s">
        <v>424</v>
      </c>
      <c r="C20" s="104">
        <f t="shared" si="2"/>
        <v>0</v>
      </c>
      <c r="D20" s="105"/>
      <c r="E20" s="166"/>
      <c r="F20" s="166">
        <f t="shared" si="1"/>
        <v>0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9"/>
      <c r="T20" s="109"/>
      <c r="U20" s="107"/>
      <c r="V20" s="107"/>
      <c r="W20" s="123"/>
      <c r="X20" s="107"/>
      <c r="Y20" s="107"/>
      <c r="Z20" s="113"/>
      <c r="AA20" s="113"/>
      <c r="AB20" s="114"/>
      <c r="AC20" s="114"/>
      <c r="AD20" s="113"/>
      <c r="AE20" s="114"/>
      <c r="AF20" s="114"/>
      <c r="AG20" s="119"/>
      <c r="AH20" s="114"/>
      <c r="AI20" s="114"/>
      <c r="AJ20" s="114"/>
      <c r="AK20" s="114"/>
      <c r="AL20" s="119"/>
      <c r="AM20" s="114"/>
      <c r="AN20" s="107"/>
      <c r="AO20" s="120"/>
      <c r="AP20" s="117"/>
      <c r="AQ20" s="117"/>
      <c r="AR20" s="117"/>
    </row>
    <row r="21" spans="1:44" ht="15.75" customHeight="1">
      <c r="A21" s="104">
        <v>19</v>
      </c>
      <c r="B21" s="104" t="s">
        <v>424</v>
      </c>
      <c r="C21" s="104">
        <f t="shared" si="2"/>
        <v>0</v>
      </c>
      <c r="D21" s="105"/>
      <c r="E21" s="166"/>
      <c r="F21" s="166">
        <f t="shared" si="1"/>
        <v>0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/>
      <c r="T21" s="109"/>
      <c r="U21" s="107"/>
      <c r="V21" s="107"/>
      <c r="W21" s="123"/>
      <c r="X21" s="107"/>
      <c r="Y21" s="107"/>
      <c r="Z21" s="113"/>
      <c r="AA21" s="113"/>
      <c r="AB21" s="114"/>
      <c r="AC21" s="114"/>
      <c r="AD21" s="119"/>
      <c r="AE21" s="114"/>
      <c r="AF21" s="114"/>
      <c r="AG21" s="119"/>
      <c r="AH21" s="114"/>
      <c r="AI21" s="114"/>
      <c r="AJ21" s="114"/>
      <c r="AK21" s="114"/>
      <c r="AL21" s="119"/>
      <c r="AM21" s="114"/>
      <c r="AN21" s="107"/>
      <c r="AO21" s="120"/>
      <c r="AP21" s="117"/>
      <c r="AQ21" s="117"/>
      <c r="AR21" s="117"/>
    </row>
    <row r="22" spans="1:44" ht="15.75" customHeight="1">
      <c r="A22" s="104">
        <v>20</v>
      </c>
      <c r="B22" s="104" t="s">
        <v>424</v>
      </c>
      <c r="C22" s="104">
        <f t="shared" si="2"/>
        <v>0</v>
      </c>
      <c r="D22" s="105"/>
      <c r="E22" s="166"/>
      <c r="F22" s="166">
        <f t="shared" si="1"/>
        <v>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9"/>
      <c r="T22" s="109"/>
      <c r="U22" s="107"/>
      <c r="V22" s="107"/>
      <c r="W22" s="123"/>
      <c r="X22" s="107"/>
      <c r="Y22" s="107"/>
      <c r="Z22" s="113"/>
      <c r="AA22" s="113"/>
      <c r="AB22" s="114"/>
      <c r="AC22" s="114"/>
      <c r="AD22" s="119"/>
      <c r="AE22" s="114"/>
      <c r="AF22" s="114"/>
      <c r="AG22" s="119"/>
      <c r="AH22" s="114"/>
      <c r="AI22" s="114"/>
      <c r="AJ22" s="114"/>
      <c r="AK22" s="114"/>
      <c r="AL22" s="119"/>
      <c r="AM22" s="114"/>
      <c r="AN22" s="107"/>
      <c r="AO22" s="120"/>
      <c r="AP22" s="117"/>
      <c r="AQ22" s="117"/>
      <c r="AR22" s="117"/>
    </row>
    <row r="23" spans="1:44" ht="15.75" customHeight="1">
      <c r="A23" s="104">
        <v>21</v>
      </c>
      <c r="B23" s="104" t="s">
        <v>445</v>
      </c>
      <c r="C23" s="104">
        <f t="shared" si="2"/>
        <v>0</v>
      </c>
      <c r="D23" s="105"/>
      <c r="E23" s="166"/>
      <c r="F23" s="166">
        <f t="shared" si="1"/>
        <v>0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9"/>
      <c r="T23" s="109"/>
      <c r="U23" s="107"/>
      <c r="V23" s="107"/>
      <c r="W23" s="123"/>
      <c r="X23" s="107"/>
      <c r="Y23" s="107"/>
      <c r="Z23" s="113"/>
      <c r="AA23" s="113"/>
      <c r="AB23" s="114"/>
      <c r="AC23" s="114"/>
      <c r="AD23" s="119"/>
      <c r="AE23" s="114"/>
      <c r="AF23" s="114"/>
      <c r="AG23" s="119"/>
      <c r="AH23" s="114"/>
      <c r="AI23" s="114"/>
      <c r="AJ23" s="114"/>
      <c r="AK23" s="114"/>
      <c r="AL23" s="119"/>
      <c r="AM23" s="114"/>
      <c r="AN23" s="107"/>
      <c r="AO23" s="120"/>
      <c r="AP23" s="117"/>
      <c r="AQ23" s="117"/>
      <c r="AR23" s="117"/>
    </row>
    <row r="24" spans="1:44" ht="24" customHeight="1">
      <c r="A24" s="104">
        <v>22</v>
      </c>
      <c r="B24" s="104" t="s">
        <v>445</v>
      </c>
      <c r="C24" s="104">
        <f t="shared" si="2"/>
        <v>0</v>
      </c>
      <c r="D24" s="105"/>
      <c r="E24" s="166"/>
      <c r="F24" s="166">
        <f t="shared" si="1"/>
        <v>0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9"/>
      <c r="T24" s="109"/>
      <c r="U24" s="107"/>
      <c r="V24" s="107"/>
      <c r="W24" s="123"/>
      <c r="X24" s="107"/>
      <c r="Y24" s="107"/>
      <c r="Z24" s="113"/>
      <c r="AA24" s="113"/>
      <c r="AB24" s="114"/>
      <c r="AC24" s="114"/>
      <c r="AD24" s="119"/>
      <c r="AE24" s="114"/>
      <c r="AF24" s="114"/>
      <c r="AG24" s="119"/>
      <c r="AH24" s="114"/>
      <c r="AI24" s="114"/>
      <c r="AJ24" s="114"/>
      <c r="AK24" s="114"/>
      <c r="AL24" s="119"/>
      <c r="AM24" s="114"/>
      <c r="AN24" s="107"/>
      <c r="AO24" s="120"/>
      <c r="AP24" s="117"/>
      <c r="AQ24" s="117"/>
      <c r="AR24" s="117"/>
    </row>
    <row r="25" spans="1:44" ht="15.75" customHeight="1">
      <c r="A25" s="104">
        <v>23</v>
      </c>
      <c r="B25" s="104" t="s">
        <v>445</v>
      </c>
      <c r="C25" s="104">
        <f t="shared" si="2"/>
        <v>0</v>
      </c>
      <c r="D25" s="105"/>
      <c r="E25" s="166"/>
      <c r="F25" s="166">
        <f t="shared" si="1"/>
        <v>0</v>
      </c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9"/>
      <c r="T25" s="109"/>
      <c r="U25" s="107"/>
      <c r="V25" s="107"/>
      <c r="W25" s="123"/>
      <c r="X25" s="107"/>
      <c r="Y25" s="107"/>
      <c r="Z25" s="113"/>
      <c r="AA25" s="113"/>
      <c r="AB25" s="114"/>
      <c r="AC25" s="114"/>
      <c r="AD25" s="119"/>
      <c r="AE25" s="114"/>
      <c r="AF25" s="114"/>
      <c r="AG25" s="119"/>
      <c r="AH25" s="114"/>
      <c r="AI25" s="114"/>
      <c r="AJ25" s="114"/>
      <c r="AK25" s="114"/>
      <c r="AL25" s="119"/>
      <c r="AM25" s="114"/>
      <c r="AN25" s="107"/>
      <c r="AO25" s="120"/>
      <c r="AP25" s="117"/>
      <c r="AQ25" s="117"/>
      <c r="AR25" s="117"/>
    </row>
    <row r="26" spans="1:44" ht="15.75" customHeight="1">
      <c r="A26" s="104">
        <v>24</v>
      </c>
      <c r="B26" s="104" t="s">
        <v>445</v>
      </c>
      <c r="C26" s="104">
        <f t="shared" si="2"/>
        <v>0</v>
      </c>
      <c r="D26" s="105"/>
      <c r="E26" s="166"/>
      <c r="F26" s="166">
        <f t="shared" si="1"/>
        <v>0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9"/>
      <c r="T26" s="109"/>
      <c r="U26" s="107"/>
      <c r="V26" s="107"/>
      <c r="W26" s="111"/>
      <c r="X26" s="107"/>
      <c r="Y26" s="107"/>
      <c r="Z26" s="113"/>
      <c r="AA26" s="113"/>
      <c r="AB26" s="114"/>
      <c r="AC26" s="114"/>
      <c r="AD26" s="119"/>
      <c r="AE26" s="114"/>
      <c r="AF26" s="114"/>
      <c r="AG26" s="119"/>
      <c r="AH26" s="114"/>
      <c r="AI26" s="114"/>
      <c r="AJ26" s="114"/>
      <c r="AK26" s="114"/>
      <c r="AL26" s="119"/>
      <c r="AM26" s="114"/>
      <c r="AN26" s="107"/>
      <c r="AO26" s="120"/>
      <c r="AP26" s="117"/>
      <c r="AQ26" s="117"/>
      <c r="AR26" s="117"/>
    </row>
    <row r="27" spans="1:44" ht="15.75" customHeight="1">
      <c r="A27" s="104">
        <v>25</v>
      </c>
      <c r="B27" s="104" t="s">
        <v>445</v>
      </c>
      <c r="C27" s="104">
        <f t="shared" si="2"/>
        <v>0</v>
      </c>
      <c r="D27" s="105"/>
      <c r="E27" s="166"/>
      <c r="F27" s="166">
        <f t="shared" si="1"/>
        <v>0</v>
      </c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9"/>
      <c r="T27" s="109"/>
      <c r="U27" s="107"/>
      <c r="V27" s="107"/>
      <c r="W27" s="111"/>
      <c r="X27" s="107"/>
      <c r="Y27" s="107"/>
      <c r="Z27" s="113"/>
      <c r="AA27" s="113"/>
      <c r="AB27" s="114"/>
      <c r="AC27" s="114"/>
      <c r="AD27" s="113"/>
      <c r="AE27" s="114"/>
      <c r="AF27" s="107"/>
      <c r="AG27" s="119"/>
      <c r="AH27" s="107"/>
      <c r="AI27" s="114"/>
      <c r="AJ27" s="114"/>
      <c r="AK27" s="114"/>
      <c r="AL27" s="119"/>
      <c r="AM27" s="114"/>
      <c r="AN27" s="114"/>
      <c r="AO27" s="120"/>
      <c r="AP27" s="117"/>
      <c r="AQ27" s="117"/>
      <c r="AR27" s="117"/>
    </row>
    <row r="28" spans="1:44" ht="15.75" customHeight="1">
      <c r="A28" s="104">
        <v>26</v>
      </c>
      <c r="B28" s="104" t="s">
        <v>445</v>
      </c>
      <c r="C28" s="104">
        <f t="shared" si="2"/>
        <v>0</v>
      </c>
      <c r="D28" s="105"/>
      <c r="E28" s="166"/>
      <c r="F28" s="166">
        <f t="shared" si="1"/>
        <v>0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9"/>
      <c r="U28" s="107"/>
      <c r="V28" s="107"/>
      <c r="W28" s="123"/>
      <c r="X28" s="107"/>
      <c r="Y28" s="107"/>
      <c r="Z28" s="113"/>
      <c r="AA28" s="113"/>
      <c r="AB28" s="114"/>
      <c r="AC28" s="114"/>
      <c r="AD28" s="119"/>
      <c r="AE28" s="114"/>
      <c r="AF28" s="114"/>
      <c r="AG28" s="119"/>
      <c r="AH28" s="114"/>
      <c r="AI28" s="114"/>
      <c r="AJ28" s="114"/>
      <c r="AK28" s="114"/>
      <c r="AL28" s="119"/>
      <c r="AM28" s="114"/>
      <c r="AN28" s="114"/>
      <c r="AO28" s="120"/>
      <c r="AP28" s="117"/>
      <c r="AQ28" s="117"/>
      <c r="AR28" s="117"/>
    </row>
    <row r="29" spans="1:44" ht="15.75" customHeight="1">
      <c r="A29" s="104">
        <v>27</v>
      </c>
      <c r="B29" s="104" t="s">
        <v>445</v>
      </c>
      <c r="C29" s="104">
        <f t="shared" si="2"/>
        <v>0</v>
      </c>
      <c r="D29" s="105"/>
      <c r="E29" s="166"/>
      <c r="F29" s="166">
        <f t="shared" si="1"/>
        <v>0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9"/>
      <c r="T29" s="109"/>
      <c r="U29" s="107"/>
      <c r="V29" s="107"/>
      <c r="W29" s="123"/>
      <c r="X29" s="107"/>
      <c r="Y29" s="107"/>
      <c r="Z29" s="113"/>
      <c r="AA29" s="113"/>
      <c r="AB29" s="114"/>
      <c r="AC29" s="114"/>
      <c r="AD29" s="119"/>
      <c r="AE29" s="114"/>
      <c r="AF29" s="114"/>
      <c r="AG29" s="119"/>
      <c r="AH29" s="114"/>
      <c r="AI29" s="114"/>
      <c r="AJ29" s="114"/>
      <c r="AK29" s="114"/>
      <c r="AL29" s="119"/>
      <c r="AM29" s="114"/>
      <c r="AN29" s="114"/>
      <c r="AO29" s="120"/>
      <c r="AP29" s="117"/>
      <c r="AQ29" s="117"/>
      <c r="AR29" s="117"/>
    </row>
    <row r="30" spans="1:44" ht="15.75" customHeight="1">
      <c r="A30" s="104">
        <v>28</v>
      </c>
      <c r="B30" s="104" t="s">
        <v>445</v>
      </c>
      <c r="C30" s="104">
        <f t="shared" si="2"/>
        <v>0</v>
      </c>
      <c r="D30" s="105"/>
      <c r="E30" s="166"/>
      <c r="F30" s="166">
        <f t="shared" si="1"/>
        <v>0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9"/>
      <c r="T30" s="109"/>
      <c r="U30" s="107"/>
      <c r="V30" s="107"/>
      <c r="W30" s="123"/>
      <c r="X30" s="107"/>
      <c r="Y30" s="107"/>
      <c r="Z30" s="113"/>
      <c r="AA30" s="113"/>
      <c r="AB30" s="114"/>
      <c r="AC30" s="114"/>
      <c r="AD30" s="119"/>
      <c r="AE30" s="114"/>
      <c r="AF30" s="114"/>
      <c r="AG30" s="119"/>
      <c r="AH30" s="114"/>
      <c r="AI30" s="114"/>
      <c r="AJ30" s="114"/>
      <c r="AK30" s="114"/>
      <c r="AL30" s="119"/>
      <c r="AM30" s="114"/>
      <c r="AN30" s="114"/>
      <c r="AO30" s="120"/>
      <c r="AP30" s="117"/>
      <c r="AQ30" s="117"/>
      <c r="AR30" s="117"/>
    </row>
    <row r="31" spans="1:44" ht="21.75" customHeight="1">
      <c r="A31" s="104">
        <v>29</v>
      </c>
      <c r="B31" s="104" t="s">
        <v>424</v>
      </c>
      <c r="C31" s="104">
        <f t="shared" si="2"/>
        <v>0</v>
      </c>
      <c r="D31" s="105"/>
      <c r="E31" s="166"/>
      <c r="F31" s="166">
        <f t="shared" si="1"/>
        <v>0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9"/>
      <c r="T31" s="109"/>
      <c r="U31" s="107"/>
      <c r="V31" s="107"/>
      <c r="W31" s="123"/>
      <c r="X31" s="107"/>
      <c r="Y31" s="107"/>
      <c r="Z31" s="113"/>
      <c r="AA31" s="113"/>
      <c r="AB31" s="114"/>
      <c r="AC31" s="114"/>
      <c r="AD31" s="119"/>
      <c r="AE31" s="114"/>
      <c r="AF31" s="114"/>
      <c r="AG31" s="119"/>
      <c r="AH31" s="114"/>
      <c r="AI31" s="114"/>
      <c r="AJ31" s="114"/>
      <c r="AK31" s="114"/>
      <c r="AL31" s="119"/>
      <c r="AM31" s="114"/>
      <c r="AN31" s="114"/>
      <c r="AO31" s="120"/>
      <c r="AP31" s="117"/>
      <c r="AQ31" s="117"/>
      <c r="AR31" s="117"/>
    </row>
    <row r="32" spans="1:44" ht="15.75" customHeight="1">
      <c r="A32" s="104">
        <v>30</v>
      </c>
      <c r="B32" s="104" t="s">
        <v>445</v>
      </c>
      <c r="C32" s="104">
        <f t="shared" si="2"/>
        <v>0</v>
      </c>
      <c r="D32" s="105"/>
      <c r="E32" s="166"/>
      <c r="F32" s="166">
        <f t="shared" si="1"/>
        <v>0</v>
      </c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9"/>
      <c r="T32" s="109"/>
      <c r="U32" s="107"/>
      <c r="V32" s="107"/>
      <c r="W32" s="111"/>
      <c r="X32" s="107"/>
      <c r="Y32" s="107"/>
      <c r="Z32" s="113"/>
      <c r="AA32" s="113"/>
      <c r="AB32" s="114"/>
      <c r="AC32" s="114"/>
      <c r="AD32" s="119"/>
      <c r="AE32" s="114"/>
      <c r="AF32" s="114"/>
      <c r="AG32" s="119"/>
      <c r="AH32" s="114"/>
      <c r="AI32" s="114"/>
      <c r="AJ32" s="114"/>
      <c r="AK32" s="114"/>
      <c r="AL32" s="119"/>
      <c r="AM32" s="114"/>
      <c r="AN32" s="114"/>
      <c r="AO32" s="120"/>
      <c r="AP32" s="117"/>
      <c r="AQ32" s="117"/>
      <c r="AR32" s="117"/>
    </row>
    <row r="33" spans="1:44" ht="15.75" customHeight="1">
      <c r="A33" s="104">
        <v>31</v>
      </c>
      <c r="B33" s="104" t="s">
        <v>424</v>
      </c>
      <c r="C33" s="104">
        <f t="shared" si="2"/>
        <v>0</v>
      </c>
      <c r="D33" s="105"/>
      <c r="E33" s="166"/>
      <c r="F33" s="166">
        <f t="shared" si="1"/>
        <v>0</v>
      </c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9"/>
      <c r="T33" s="109"/>
      <c r="U33" s="107"/>
      <c r="V33" s="107"/>
      <c r="W33" s="111"/>
      <c r="X33" s="107"/>
      <c r="Y33" s="107"/>
      <c r="Z33" s="113"/>
      <c r="AA33" s="113"/>
      <c r="AB33" s="114"/>
      <c r="AC33" s="114"/>
      <c r="AD33" s="119"/>
      <c r="AE33" s="114"/>
      <c r="AF33" s="114"/>
      <c r="AG33" s="119"/>
      <c r="AH33" s="114"/>
      <c r="AI33" s="114"/>
      <c r="AJ33" s="114"/>
      <c r="AK33" s="107"/>
      <c r="AL33" s="119"/>
      <c r="AM33" s="114"/>
      <c r="AN33" s="114"/>
      <c r="AO33" s="120"/>
      <c r="AP33" s="117"/>
      <c r="AQ33" s="117"/>
      <c r="AR33" s="117"/>
    </row>
    <row r="34" spans="1:44" ht="15.75" customHeight="1">
      <c r="A34" s="104">
        <v>32</v>
      </c>
      <c r="B34" s="104" t="s">
        <v>457</v>
      </c>
      <c r="C34" s="104">
        <f t="shared" si="2"/>
        <v>0</v>
      </c>
      <c r="D34" s="105"/>
      <c r="E34" s="166"/>
      <c r="F34" s="166">
        <f t="shared" si="1"/>
        <v>0</v>
      </c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9"/>
      <c r="T34" s="109"/>
      <c r="U34" s="107"/>
      <c r="V34" s="107"/>
      <c r="W34" s="111"/>
      <c r="X34" s="107"/>
      <c r="Y34" s="107"/>
      <c r="Z34" s="113"/>
      <c r="AA34" s="113"/>
      <c r="AB34" s="114"/>
      <c r="AC34" s="114"/>
      <c r="AD34" s="119"/>
      <c r="AE34" s="114"/>
      <c r="AF34" s="114"/>
      <c r="AG34" s="119"/>
      <c r="AH34" s="114"/>
      <c r="AI34" s="114"/>
      <c r="AJ34" s="114"/>
      <c r="AK34" s="114"/>
      <c r="AL34" s="119"/>
      <c r="AM34" s="114"/>
      <c r="AN34" s="114"/>
      <c r="AO34" s="120"/>
      <c r="AP34" s="117"/>
      <c r="AQ34" s="117"/>
      <c r="AR34" s="117"/>
    </row>
    <row r="35" spans="1:44" ht="24" customHeight="1">
      <c r="A35" s="104">
        <v>33</v>
      </c>
      <c r="B35" s="104" t="s">
        <v>457</v>
      </c>
      <c r="C35" s="104">
        <f t="shared" si="2"/>
        <v>0</v>
      </c>
      <c r="D35" s="105"/>
      <c r="E35" s="166"/>
      <c r="F35" s="166">
        <f t="shared" si="1"/>
        <v>0</v>
      </c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9"/>
      <c r="T35" s="109"/>
      <c r="U35" s="107"/>
      <c r="V35" s="107"/>
      <c r="W35" s="111"/>
      <c r="X35" s="107"/>
      <c r="Y35" s="107"/>
      <c r="Z35" s="113"/>
      <c r="AA35" s="113"/>
      <c r="AB35" s="114"/>
      <c r="AC35" s="114"/>
      <c r="AD35" s="119"/>
      <c r="AE35" s="114"/>
      <c r="AF35" s="114"/>
      <c r="AG35" s="119"/>
      <c r="AH35" s="114"/>
      <c r="AI35" s="114"/>
      <c r="AJ35" s="114"/>
      <c r="AK35" s="114"/>
      <c r="AL35" s="119"/>
      <c r="AM35" s="114"/>
      <c r="AN35" s="114"/>
      <c r="AO35" s="120"/>
      <c r="AP35" s="117"/>
      <c r="AQ35" s="117"/>
      <c r="AR35" s="117"/>
    </row>
    <row r="36" spans="1:44" ht="15.75" customHeight="1">
      <c r="A36" s="104">
        <v>34</v>
      </c>
      <c r="B36" s="104" t="s">
        <v>445</v>
      </c>
      <c r="C36" s="104">
        <f t="shared" si="2"/>
        <v>0</v>
      </c>
      <c r="D36" s="105"/>
      <c r="E36" s="166"/>
      <c r="F36" s="166">
        <f t="shared" si="1"/>
        <v>0</v>
      </c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9"/>
      <c r="T36" s="109"/>
      <c r="U36" s="107"/>
      <c r="V36" s="107"/>
      <c r="W36" s="111"/>
      <c r="X36" s="107"/>
      <c r="Y36" s="107"/>
      <c r="Z36" s="113"/>
      <c r="AA36" s="113"/>
      <c r="AB36" s="114"/>
      <c r="AC36" s="114"/>
      <c r="AD36" s="119"/>
      <c r="AE36" s="114"/>
      <c r="AF36" s="114"/>
      <c r="AG36" s="119"/>
      <c r="AH36" s="114"/>
      <c r="AI36" s="114"/>
      <c r="AJ36" s="114"/>
      <c r="AK36" s="114"/>
      <c r="AL36" s="119"/>
      <c r="AM36" s="114"/>
      <c r="AN36" s="114"/>
      <c r="AO36" s="120"/>
      <c r="AP36" s="117"/>
      <c r="AQ36" s="117"/>
      <c r="AR36" s="117"/>
    </row>
    <row r="37" spans="1:44" ht="15.75" customHeight="1">
      <c r="A37" s="104">
        <v>35</v>
      </c>
      <c r="B37" s="104" t="s">
        <v>445</v>
      </c>
      <c r="C37" s="104">
        <f t="shared" si="2"/>
        <v>0</v>
      </c>
      <c r="D37" s="105"/>
      <c r="E37" s="166"/>
      <c r="F37" s="166">
        <f t="shared" si="1"/>
        <v>0</v>
      </c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9"/>
      <c r="T37" s="109"/>
      <c r="U37" s="107"/>
      <c r="V37" s="107"/>
      <c r="W37" s="111"/>
      <c r="X37" s="107"/>
      <c r="Y37" s="107"/>
      <c r="Z37" s="113"/>
      <c r="AA37" s="113"/>
      <c r="AB37" s="114"/>
      <c r="AC37" s="114"/>
      <c r="AD37" s="119"/>
      <c r="AE37" s="114"/>
      <c r="AF37" s="114"/>
      <c r="AG37" s="119"/>
      <c r="AH37" s="114"/>
      <c r="AI37" s="114"/>
      <c r="AJ37" s="114"/>
      <c r="AK37" s="114"/>
      <c r="AL37" s="119"/>
      <c r="AM37" s="114"/>
      <c r="AN37" s="114"/>
      <c r="AO37" s="120"/>
      <c r="AP37" s="117"/>
      <c r="AQ37" s="117"/>
      <c r="AR37" s="117"/>
    </row>
    <row r="38" spans="1:44" ht="15.75" customHeight="1">
      <c r="A38" s="104">
        <v>36</v>
      </c>
      <c r="B38" s="104" t="s">
        <v>445</v>
      </c>
      <c r="C38" s="104">
        <f t="shared" si="2"/>
        <v>0</v>
      </c>
      <c r="D38" s="127"/>
      <c r="E38" s="175"/>
      <c r="F38" s="166">
        <f t="shared" si="1"/>
        <v>0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23"/>
      <c r="T38" s="123"/>
      <c r="U38" s="111"/>
      <c r="V38" s="111"/>
      <c r="W38" s="111"/>
      <c r="X38" s="111"/>
      <c r="Y38" s="111"/>
      <c r="Z38" s="129"/>
      <c r="AA38" s="129"/>
      <c r="AB38" s="111"/>
      <c r="AC38" s="126"/>
      <c r="AD38" s="130"/>
      <c r="AE38" s="126"/>
      <c r="AF38" s="126"/>
      <c r="AG38" s="130"/>
      <c r="AH38" s="126"/>
      <c r="AI38" s="126"/>
      <c r="AJ38" s="126"/>
      <c r="AK38" s="126"/>
      <c r="AL38" s="119"/>
      <c r="AM38" s="114"/>
      <c r="AN38" s="114"/>
      <c r="AO38" s="120"/>
      <c r="AP38" s="117"/>
      <c r="AQ38" s="117"/>
      <c r="AR38" s="117"/>
    </row>
    <row r="39" spans="1:44" ht="24" customHeight="1">
      <c r="A39" s="240" t="s">
        <v>573</v>
      </c>
      <c r="B39" s="222"/>
      <c r="C39" s="222"/>
      <c r="D39" s="222"/>
      <c r="E39" s="223"/>
      <c r="F39" s="165">
        <v>2000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9"/>
      <c r="T39" s="109"/>
      <c r="U39" s="107"/>
      <c r="V39" s="107"/>
      <c r="W39" s="111"/>
      <c r="X39" s="107"/>
      <c r="Y39" s="107"/>
      <c r="Z39" s="107"/>
      <c r="AA39" s="107"/>
      <c r="AB39" s="107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20"/>
      <c r="AP39" s="117"/>
      <c r="AQ39" s="117"/>
      <c r="AR39" s="117"/>
    </row>
    <row r="40" spans="1:44" ht="15.75" customHeight="1">
      <c r="A40" s="240" t="s">
        <v>650</v>
      </c>
      <c r="B40" s="222"/>
      <c r="C40" s="222"/>
      <c r="D40" s="222"/>
      <c r="E40" s="223"/>
      <c r="F40" s="165">
        <v>24000</v>
      </c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9"/>
      <c r="T40" s="109"/>
      <c r="U40" s="107"/>
      <c r="V40" s="107"/>
      <c r="W40" s="111"/>
      <c r="X40" s="107"/>
      <c r="Y40" s="107"/>
      <c r="Z40" s="107"/>
      <c r="AA40" s="107"/>
      <c r="AB40" s="107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20"/>
      <c r="AP40" s="117"/>
      <c r="AQ40" s="117"/>
      <c r="AR40" s="117"/>
    </row>
    <row r="41" spans="1:44" ht="15.75" customHeight="1">
      <c r="A41" s="244" t="s">
        <v>651</v>
      </c>
      <c r="B41" s="228"/>
      <c r="C41" s="228"/>
      <c r="D41" s="228"/>
      <c r="E41" s="228"/>
      <c r="F41" s="179">
        <f>SUM(F2:F40)</f>
        <v>37324</v>
      </c>
    </row>
    <row r="42" spans="1:44" ht="15.75" customHeight="1">
      <c r="A42" s="180"/>
      <c r="B42" s="180"/>
      <c r="D42" s="181"/>
      <c r="E42" s="181"/>
      <c r="F42" s="181"/>
    </row>
    <row r="43" spans="1:44" ht="15.75" customHeight="1">
      <c r="A43" s="180"/>
      <c r="B43" s="180"/>
      <c r="D43" s="181"/>
      <c r="E43" s="181"/>
      <c r="F43" s="181"/>
    </row>
    <row r="44" spans="1:44" ht="15.75" customHeight="1"/>
    <row r="45" spans="1:44" ht="15.75" customHeight="1"/>
    <row r="46" spans="1:44" ht="15.75" customHeight="1"/>
    <row r="47" spans="1:44" ht="15.75" customHeight="1"/>
    <row r="48" spans="1:4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</sheetData>
  <mergeCells count="5">
    <mergeCell ref="A1:D1"/>
    <mergeCell ref="G1:Y1"/>
    <mergeCell ref="A39:E39"/>
    <mergeCell ref="A40:E40"/>
    <mergeCell ref="A41:E41"/>
  </mergeCells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C20"/>
  <sheetViews>
    <sheetView workbookViewId="0"/>
  </sheetViews>
  <sheetFormatPr baseColWidth="10" defaultColWidth="14.42578125" defaultRowHeight="15" customHeight="1"/>
  <cols>
    <col min="2" max="2" width="40.5703125" customWidth="1"/>
  </cols>
  <sheetData>
    <row r="1" spans="1:3">
      <c r="A1" s="182" t="s">
        <v>652</v>
      </c>
      <c r="B1" s="182" t="s">
        <v>653</v>
      </c>
      <c r="C1" s="182" t="s">
        <v>654</v>
      </c>
    </row>
    <row r="2" spans="1:3">
      <c r="A2" s="157">
        <v>154</v>
      </c>
      <c r="B2" s="157" t="s">
        <v>655</v>
      </c>
      <c r="C2" s="183">
        <v>900000</v>
      </c>
    </row>
    <row r="3" spans="1:3">
      <c r="A3" s="157">
        <v>154</v>
      </c>
      <c r="B3" s="157" t="s">
        <v>656</v>
      </c>
      <c r="C3" s="183">
        <v>12000</v>
      </c>
    </row>
    <row r="4" spans="1:3">
      <c r="A4" s="157">
        <v>154</v>
      </c>
      <c r="B4" s="157" t="s">
        <v>657</v>
      </c>
      <c r="C4" s="183">
        <v>20000</v>
      </c>
    </row>
    <row r="5" spans="1:3">
      <c r="A5" s="157">
        <v>154</v>
      </c>
      <c r="B5" s="157" t="s">
        <v>658</v>
      </c>
      <c r="C5" s="183">
        <v>30000</v>
      </c>
    </row>
    <row r="6" spans="1:3">
      <c r="A6" s="157">
        <v>154</v>
      </c>
      <c r="B6" s="157" t="s">
        <v>659</v>
      </c>
      <c r="C6" s="183">
        <v>1800000</v>
      </c>
    </row>
    <row r="7" spans="1:3">
      <c r="A7" s="157">
        <v>154</v>
      </c>
      <c r="B7" s="157" t="s">
        <v>660</v>
      </c>
      <c r="C7" s="183">
        <v>40000</v>
      </c>
    </row>
    <row r="8" spans="1:3">
      <c r="A8" s="157">
        <v>391</v>
      </c>
      <c r="B8" s="157" t="s">
        <v>661</v>
      </c>
      <c r="C8" s="183">
        <v>150000</v>
      </c>
    </row>
    <row r="9" spans="1:3">
      <c r="A9" s="157">
        <v>451</v>
      </c>
      <c r="B9" s="157" t="s">
        <v>662</v>
      </c>
      <c r="C9" s="183">
        <v>16600000</v>
      </c>
    </row>
    <row r="10" spans="1:3">
      <c r="C10" s="5"/>
    </row>
    <row r="11" spans="1:3">
      <c r="C11" s="5"/>
    </row>
    <row r="12" spans="1:3">
      <c r="C12" s="5"/>
    </row>
    <row r="13" spans="1:3">
      <c r="C13" s="5"/>
    </row>
    <row r="14" spans="1:3">
      <c r="C14" s="5"/>
    </row>
    <row r="15" spans="1:3">
      <c r="C15" s="5"/>
    </row>
    <row r="16" spans="1:3"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B24"/>
  <sheetViews>
    <sheetView workbookViewId="0"/>
  </sheetViews>
  <sheetFormatPr baseColWidth="10" defaultColWidth="14.42578125" defaultRowHeight="15" customHeight="1"/>
  <cols>
    <col min="1" max="1" width="18.7109375" customWidth="1"/>
  </cols>
  <sheetData>
    <row r="1" spans="1:2">
      <c r="A1" s="245" t="s">
        <v>663</v>
      </c>
      <c r="B1" s="228"/>
    </row>
    <row r="2" spans="1:2">
      <c r="A2" s="184" t="s">
        <v>664</v>
      </c>
      <c r="B2" s="184" t="s">
        <v>665</v>
      </c>
    </row>
    <row r="3" spans="1:2">
      <c r="A3" s="157" t="s">
        <v>666</v>
      </c>
      <c r="B3" s="183">
        <v>1300000</v>
      </c>
    </row>
    <row r="4" spans="1:2">
      <c r="B4" s="5"/>
    </row>
    <row r="5" spans="1:2">
      <c r="B5" s="5"/>
    </row>
    <row r="6" spans="1:2">
      <c r="B6" s="5"/>
    </row>
    <row r="7" spans="1:2">
      <c r="B7" s="5"/>
    </row>
    <row r="8" spans="1:2">
      <c r="B8" s="5"/>
    </row>
    <row r="9" spans="1:2">
      <c r="B9" s="5"/>
    </row>
    <row r="10" spans="1:2">
      <c r="B10" s="5"/>
    </row>
    <row r="11" spans="1:2">
      <c r="B11" s="5"/>
    </row>
    <row r="12" spans="1:2">
      <c r="B12" s="5"/>
    </row>
    <row r="13" spans="1:2">
      <c r="B13" s="5"/>
    </row>
    <row r="14" spans="1:2">
      <c r="B14" s="5"/>
    </row>
    <row r="15" spans="1:2">
      <c r="B15" s="5"/>
    </row>
    <row r="16" spans="1:2">
      <c r="B16" s="5"/>
    </row>
    <row r="17" spans="2:2">
      <c r="B17" s="5"/>
    </row>
    <row r="18" spans="2:2">
      <c r="B18" s="5"/>
    </row>
    <row r="19" spans="2:2">
      <c r="B19" s="5"/>
    </row>
    <row r="20" spans="2:2">
      <c r="B20" s="5"/>
    </row>
    <row r="21" spans="2:2">
      <c r="B21" s="5"/>
    </row>
    <row r="22" spans="2:2">
      <c r="B22" s="5"/>
    </row>
    <row r="23" spans="2:2">
      <c r="B23" s="5"/>
    </row>
    <row r="24" spans="2:2">
      <c r="B24" s="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TOTAL POR PARTIDA</vt:lpstr>
      <vt:lpstr>DIF</vt:lpstr>
      <vt:lpstr>OBRAS PÚBLICAS</vt:lpstr>
      <vt:lpstr>PAPELERIA </vt:lpstr>
      <vt:lpstr>BIENES INFORMATICOS</vt:lpstr>
      <vt:lpstr>LIMPIEZA</vt:lpstr>
      <vt:lpstr>GASTOS DE OFICINA</vt:lpstr>
      <vt:lpstr>OFICIALIA MAYOR</vt:lpstr>
      <vt:lpstr>VESTUARIOS Y UNIFORMES</vt:lpstr>
      <vt:lpstr>REFACCIONES Y EQUIPO DE TRANSPO</vt:lpstr>
      <vt:lpstr>SERVICIOS</vt:lpstr>
      <vt:lpstr>MATERIALES Y HERRAMIENTAS</vt:lpstr>
      <vt:lpstr>BIENES MUEBLES</vt:lpstr>
      <vt:lpstr>MOVILIARIO DE OFICINA </vt:lpstr>
      <vt:lpstr>TURISMO</vt:lpstr>
      <vt:lpstr>RECURSOSO HUMANOS</vt:lpstr>
      <vt:lpstr>PROTECCIÓN CIVIL</vt:lpstr>
      <vt:lpstr>SERVICIOS MUNICIPALES</vt:lpstr>
      <vt:lpstr>INSTANCIA DE LA MUJER</vt:lpstr>
      <vt:lpstr>CONCILIACIACIÓN MUNICIPAL</vt:lpstr>
      <vt:lpstr>DESARROLLO AGROPECUARIO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ComprasHP</dc:creator>
  <cp:lastModifiedBy>1</cp:lastModifiedBy>
  <dcterms:created xsi:type="dcterms:W3CDTF">2023-01-31T15:27:15Z</dcterms:created>
  <dcterms:modified xsi:type="dcterms:W3CDTF">2025-02-13T19:50:48Z</dcterms:modified>
</cp:coreProperties>
</file>